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Basil Monkewitz\Nextcloud\ecobau\05_Instrumente\04_Minergie-ECO\03_Hilfsmittel\08_Potenzialanalyse_Zirkularitaet\Vorlage_Bericht_Potenzialanalyse\"/>
    </mc:Choice>
  </mc:AlternateContent>
  <xr:revisionPtr revIDLastSave="0" documentId="13_ncr:1_{3759F539-5DE0-4EA5-8BAB-13A465664083}" xr6:coauthVersionLast="47" xr6:coauthVersionMax="47" xr10:uidLastSave="{00000000-0000-0000-0000-000000000000}"/>
  <workbookProtection workbookAlgorithmName="SHA-512" workbookHashValue="MJ/FihqDXFgHjs4OWm+onNEAzJn/03EVA8Eohqjl1U1k/FnbzyaFZdyFj7X4GWIX43iEEWxqaR+JXOFf6UWCDw==" workbookSaltValue="1HESfyNll7om1bZUtip6+A==" workbookSpinCount="100000" lockStructure="1"/>
  <bookViews>
    <workbookView xWindow="360" yWindow="754" windowWidth="32554" windowHeight="17306" tabRatio="684" xr2:uid="{00000000-000D-0000-FFFF-FFFF00000000}"/>
  </bookViews>
  <sheets>
    <sheet name="Start" sheetId="11" r:id="rId1"/>
    <sheet name="Bauteilliste" sheetId="17" r:id="rId2"/>
    <sheet name="Element_1" sheetId="6" r:id="rId3"/>
    <sheet name="Element_2" sheetId="21" r:id="rId4"/>
    <sheet name="Element_3" sheetId="22" r:id="rId5"/>
    <sheet name="Element_4" sheetId="23" r:id="rId6"/>
    <sheet name="Element_5" sheetId="24" r:id="rId7"/>
    <sheet name="Element_6" sheetId="25" r:id="rId8"/>
    <sheet name="Constants" sheetId="13" state="hidden" r:id="rId9"/>
    <sheet name="Texts" sheetId="16" state="hidden" r:id="rId10"/>
    <sheet name="Versionierung" sheetId="19" state="hidden" r:id="rId11"/>
    <sheet name="DIN-SPEC" sheetId="18" state="hidden" r:id="rId12"/>
    <sheet name="eBKP-H" sheetId="14" state="hidden" r:id="rId13"/>
  </sheets>
  <definedNames>
    <definedName name="Bkp_1">'eBKP-H'!$A$2:$A$9</definedName>
    <definedName name="BkpC">'eBKP-H'!$E$2:$E$5</definedName>
    <definedName name="BkpC1">'eBKP-H'!$J$2:$J$6</definedName>
    <definedName name="BkpC2">'eBKP-H'!$J$7:$J$8</definedName>
    <definedName name="BkpC3">'eBKP-H'!$J$9:$J$10</definedName>
    <definedName name="BkpC4">'eBKP-H'!$J$11:$J$14</definedName>
    <definedName name="BkpD">'eBKP-H'!$E$6:$E$14</definedName>
    <definedName name="BkpD1">'eBKP-H'!$J$15:$J$20</definedName>
    <definedName name="BkpD2">'eBKP-H'!$J$21:$J$27</definedName>
    <definedName name="BkpD3">'eBKP-H'!$J$28:$J$31</definedName>
    <definedName name="BkpD4">'eBKP-H'!$J$32:$J$37</definedName>
    <definedName name="BkpD5">'eBKP-H'!$J$38:$J$41</definedName>
    <definedName name="BkpD6">'eBKP-H'!$J$42:$J$45</definedName>
    <definedName name="BkpD7">'eBKP-H'!$J$46:$J$50</definedName>
    <definedName name="BkpD8">'eBKP-H'!$J$51:$J$57</definedName>
    <definedName name="BkpD9">'eBKP-H'!$J$58:$J$64</definedName>
    <definedName name="BkpE">'eBKP-H'!$E$15:$E$17</definedName>
    <definedName name="BkpE1">'eBKP-H'!$J$65:$J$67</definedName>
    <definedName name="BkpE2">'eBKP-H'!$J$68:$J$73</definedName>
    <definedName name="BkpE3">'eBKP-H'!$J$74:$J$76</definedName>
    <definedName name="BkpF">'eBKP-H'!$E$18:$E$19</definedName>
    <definedName name="BkpF1">'eBKP-H'!$J$77:$J$80</definedName>
    <definedName name="BkpF2">'eBKP-H'!$J$81:$J$82</definedName>
    <definedName name="BkpG">'eBKP-H'!$E$20:$E$24</definedName>
    <definedName name="BkpG1">'eBKP-H'!$J$83:$J$87</definedName>
    <definedName name="BkpG2">'eBKP-H'!$J$88:$J$89</definedName>
    <definedName name="BkpG3">'eBKP-H'!$J$90:$J$91</definedName>
    <definedName name="BkpG4">'eBKP-H'!$J$92:$J$93</definedName>
    <definedName name="BkpG5">'eBKP-H'!$J$94:$J$100</definedName>
    <definedName name="BkpH">'eBKP-H'!$E$25:$E$31</definedName>
    <definedName name="BkpH1">'eBKP-H'!$J$101:$J$104</definedName>
    <definedName name="BkpH2">'eBKP-H'!$J$105:$J$108</definedName>
    <definedName name="BkpH3">'eBKP-H'!$J$109:$J$112</definedName>
    <definedName name="BkpH4">'eBKP-H'!$J$113:$J$122</definedName>
    <definedName name="BkpH5">'eBKP-H'!$J$123:$J$126</definedName>
    <definedName name="BkpH6">'eBKP-H'!$J$127:$J$130</definedName>
    <definedName name="BkpH7">'eBKP-H'!$J$131:$J$134</definedName>
    <definedName name="BkpI">'eBKP-H'!$E$32:$E$37</definedName>
    <definedName name="BkpI2">'eBKP-H'!$J$135:$J$137</definedName>
    <definedName name="BkpI3">'eBKP-H'!$J$138:$J$141</definedName>
    <definedName name="BkpI4">'eBKP-H'!$J$142:$J$145</definedName>
    <definedName name="BkpI5">'eBKP-H'!$J$146:$J$148</definedName>
    <definedName name="BkpI6">'eBKP-H'!$J$149:$J$153</definedName>
    <definedName name="BkpI7">'eBKP-H'!$J$154:$J$155</definedName>
    <definedName name="BkpJ">'eBKP-H'!$E$38:$E$41</definedName>
    <definedName name="BkpJ1">'eBKP-H'!$J$156:$J$159</definedName>
    <definedName name="BkpJ2">'eBKP-H'!$J$160:$J$162</definedName>
    <definedName name="BkpJ3">'eBKP-H'!$J$163:$J$164</definedName>
    <definedName name="BkpJ4">'eBKP-H'!$J$165:$J$166</definedName>
    <definedName name="ConGF">Start!$B$26</definedName>
    <definedName name="ConSprache">Start!$G$3</definedName>
    <definedName name="_xlnm.Print_Area" localSheetId="1">Bauteilliste!$A$3:$Y$34</definedName>
    <definedName name="_xlnm.Print_Area" localSheetId="2">Element_1!$A$1:$E$56</definedName>
    <definedName name="_xlnm.Print_Area" localSheetId="3">Element_2!$A$1:$E$56</definedName>
    <definedName name="_xlnm.Print_Area" localSheetId="4">Element_3!$A$1:$E$56</definedName>
    <definedName name="_xlnm.Print_Area" localSheetId="5">Element_4!$A$1:$E$56</definedName>
    <definedName name="_xlnm.Print_Area" localSheetId="6">Element_5!$A$1:$E$56</definedName>
    <definedName name="_xlnm.Print_Area" localSheetId="7">Element_6!$A$1:$E$56</definedName>
    <definedName name="_xlnm.Print_Titles" localSheetId="1">Bauteilliste!$A:$C,Bauteilliste!$1:$2</definedName>
    <definedName name="GE_GF">#REF!</definedName>
    <definedName name="LstAmTyp">Constants!$B$65:$B$69</definedName>
    <definedName name="LstAussenBT">Constants!$B$32:$B$35</definedName>
    <definedName name="LstBauweise">Texts!$F$121:$F$126</definedName>
    <definedName name="LstBT">Constants!$B$8:$B$12</definedName>
    <definedName name="LstDecomp">Constants!$B$111:$B$115</definedName>
    <definedName name="LstFastening">Constants!$B$100:$B$103</definedName>
    <definedName name="LstFloor">Constants!$B$71:$B$87</definedName>
    <definedName name="LstGebTyp">Texts!$F$109:$F$119</definedName>
    <definedName name="LstGtBT">Constants!$B$37:$B$43</definedName>
    <definedName name="LstHuelleBT">Constants!$B$25:$B$30</definedName>
    <definedName name="LstInnenBT">Constants!$B$15:$B$22</definedName>
    <definedName name="LstKompaktheit">#REF!</definedName>
    <definedName name="LstPollutant">Constants!$B$105:$B$109</definedName>
    <definedName name="LstRCQuote">#REF!</definedName>
    <definedName name="LstRecomVal">Constants!$C$117:$C$122</definedName>
    <definedName name="LstSchadstoffBT">Constants!$B$124:$B$127</definedName>
    <definedName name="LstSprache" localSheetId="10">#REF!</definedName>
    <definedName name="LstSprache">Constants!$B$3:$B$6</definedName>
    <definedName name="LstStateFunct">Constants!$B$94:$B$98</definedName>
    <definedName name="LstStateVis">Constants!$B$89:$B$92</definedName>
    <definedName name="LstTragBT">Constants!$B$45:$B$49</definedName>
    <definedName name="LstUnit">Constants!$B$58:$B$62</definedName>
    <definedName name="LstWVtyp">Constants!$B$51:$B$56</definedName>
    <definedName name="MxAmTyp">Constants!$B$65:$G$69</definedName>
    <definedName name="MxBauweise">#REF!</definedName>
    <definedName name="MxBKP">'eBKP-H'!$J$2:$M$166</definedName>
    <definedName name="MxBkp_1">'eBKP-H'!$A$2:$C$9</definedName>
    <definedName name="MxBkp_2">'eBKP-H'!$E$2:$G$41</definedName>
    <definedName name="MxBT">Constants!$B$8:$C$10</definedName>
    <definedName name="MxDecomp">Constants!$B$111:$C$115</definedName>
    <definedName name="MxFastening">Constants!$B$100:$C$103</definedName>
    <definedName name="MxGebTyp">#REF!</definedName>
    <definedName name="MxKompaktheit">#REF!</definedName>
    <definedName name="MxPollutant">Constants!$B$105:$C$109</definedName>
    <definedName name="MxRCQuote">#REF!</definedName>
    <definedName name="MxRecom">Constants!$B$117:$C$122</definedName>
    <definedName name="MxStateFunct">Constants!$B$94:$C$98</definedName>
    <definedName name="MxStateVis">Constants!$B$89:$C$92</definedName>
    <definedName name="MxTexts">Texts!$A$4:$F$106</definedName>
    <definedName name="MxWVtyp">Constants!$B$51:$C$56</definedName>
    <definedName name="Sprachwahl">#REF!</definedName>
    <definedName name="THGE_GF">#REF!</definedName>
    <definedName name="Version">Versionierung!$A$29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7" l="1"/>
  <c r="C3" i="25"/>
  <c r="C3" i="24"/>
  <c r="C3" i="23"/>
  <c r="C3" i="22"/>
  <c r="C3" i="21"/>
  <c r="C3" i="6"/>
  <c r="B3" i="16"/>
  <c r="F244" i="16" s="1" a="1"/>
  <c r="F244" i="16" s="1"/>
  <c r="B126" i="13" s="1"/>
  <c r="K4" i="16"/>
  <c r="C3" i="16"/>
  <c r="A29" i="19"/>
  <c r="L6" i="17"/>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5" i="17"/>
  <c r="D3" i="16"/>
  <c r="E3" i="16"/>
  <c r="L3" i="17"/>
  <c r="P3" i="17"/>
  <c r="E3" i="17"/>
  <c r="F10" i="11"/>
  <c r="F5" i="11"/>
  <c r="I3" i="17"/>
  <c r="G9" i="11"/>
  <c r="G5" i="11"/>
  <c r="F11" i="11"/>
  <c r="F12" i="11"/>
  <c r="H13" i="11"/>
  <c r="H8" i="11"/>
  <c r="H3" i="17"/>
  <c r="F7" i="11"/>
  <c r="H9" i="11"/>
  <c r="H10" i="11"/>
  <c r="H5" i="11"/>
  <c r="H43" i="11"/>
  <c r="F8" i="11"/>
  <c r="F13" i="11"/>
  <c r="G10" i="11"/>
  <c r="G11" i="11"/>
  <c r="G7" i="11"/>
  <c r="G13" i="11"/>
  <c r="H7" i="11"/>
  <c r="F9" i="11"/>
  <c r="G12" i="11"/>
  <c r="H11" i="11"/>
  <c r="J3" i="17"/>
  <c r="G3" i="17"/>
  <c r="G8" i="11"/>
  <c r="N3" i="17"/>
  <c r="H12" i="11"/>
  <c r="F306" i="16" l="1" a="1"/>
  <c r="F306" i="16" s="1"/>
  <c r="J11" i="14" s="1"/>
  <c r="F296" i="16" a="1"/>
  <c r="F296" i="16" s="1"/>
  <c r="F195" i="16" a="1"/>
  <c r="F195" i="16" s="1"/>
  <c r="B77" i="13" s="1"/>
  <c r="F288" i="16" a="1"/>
  <c r="F288" i="16" s="1"/>
  <c r="E34" i="14" s="1"/>
  <c r="F336" i="16" a="1"/>
  <c r="F336" i="16" s="1"/>
  <c r="J41" i="14" s="1"/>
  <c r="F424" i="16" a="1"/>
  <c r="F424" i="16" s="1"/>
  <c r="J129" i="14" s="1"/>
  <c r="F447" i="16" a="1"/>
  <c r="F447" i="16" s="1"/>
  <c r="J152" i="14" s="1"/>
  <c r="F273" i="16" a="1"/>
  <c r="F273" i="16" s="1"/>
  <c r="E19" i="14" s="1"/>
  <c r="F406" i="16" a="1"/>
  <c r="F406" i="16" s="1"/>
  <c r="J111" i="14" s="1"/>
  <c r="F265" i="16" a="1"/>
  <c r="F265" i="16" s="1"/>
  <c r="E11" i="14" s="1"/>
  <c r="F383" i="16" a="1"/>
  <c r="F383" i="16" s="1"/>
  <c r="J88" i="14" s="1"/>
  <c r="F250" i="16" a="1"/>
  <c r="F250" i="16" s="1"/>
  <c r="A5" i="14" s="1"/>
  <c r="F360" i="16" a="1"/>
  <c r="F360" i="16" s="1"/>
  <c r="J65" i="14" s="1"/>
  <c r="F33" i="16" a="1"/>
  <c r="F33" i="16" s="1"/>
  <c r="F455" i="16" a="1"/>
  <c r="F455" i="16" s="1"/>
  <c r="J160" i="14" s="1"/>
  <c r="F432" i="16" a="1"/>
  <c r="F432" i="16" s="1"/>
  <c r="J137" i="14" s="1"/>
  <c r="F414" i="16" a="1"/>
  <c r="F414" i="16" s="1"/>
  <c r="J119" i="14" s="1"/>
  <c r="F391" i="16" a="1"/>
  <c r="F391" i="16" s="1"/>
  <c r="J96" i="14" s="1"/>
  <c r="F368" i="16" a="1"/>
  <c r="F368" i="16" s="1"/>
  <c r="J73" i="14" s="1"/>
  <c r="F350" i="16" a="1"/>
  <c r="F350" i="16" s="1"/>
  <c r="J55" i="14" s="1"/>
  <c r="F319" i="16" a="1"/>
  <c r="F319" i="16" s="1"/>
  <c r="J24" i="14" s="1"/>
  <c r="F11" i="16" a="1"/>
  <c r="F11" i="16" s="1"/>
  <c r="F272" i="16" a="1"/>
  <c r="F272" i="16" s="1"/>
  <c r="E18" i="14" s="1"/>
  <c r="F249" i="16" a="1"/>
  <c r="F249" i="16" s="1"/>
  <c r="A4" i="14" s="1"/>
  <c r="F290" i="16" a="1"/>
  <c r="F290" i="16" s="1"/>
  <c r="E36" i="14" s="1"/>
  <c r="F454" i="16" a="1"/>
  <c r="F454" i="16" s="1"/>
  <c r="J159" i="14" s="1"/>
  <c r="F431" i="16" a="1"/>
  <c r="F431" i="16" s="1"/>
  <c r="J136" i="14" s="1"/>
  <c r="F408" i="16" a="1"/>
  <c r="F408" i="16" s="1"/>
  <c r="J113" i="14" s="1"/>
  <c r="F390" i="16" a="1"/>
  <c r="F390" i="16" s="1"/>
  <c r="J95" i="14" s="1"/>
  <c r="F367" i="16" a="1"/>
  <c r="F367" i="16" s="1"/>
  <c r="J72" i="14" s="1"/>
  <c r="F344" i="16" a="1"/>
  <c r="F344" i="16" s="1"/>
  <c r="J49" i="14" s="1"/>
  <c r="F312" i="16" a="1"/>
  <c r="F312" i="16" s="1"/>
  <c r="J17" i="14" s="1"/>
  <c r="F228" i="16" a="1"/>
  <c r="F228" i="16" s="1"/>
  <c r="F266" i="16" a="1"/>
  <c r="F266" i="16" s="1"/>
  <c r="E12" i="14" s="1"/>
  <c r="F248" i="16" a="1"/>
  <c r="F248" i="16" s="1"/>
  <c r="A3" i="14" s="1"/>
  <c r="F289" i="16" a="1"/>
  <c r="F289" i="16" s="1"/>
  <c r="E35" i="14" s="1"/>
  <c r="F448" i="16" a="1"/>
  <c r="F448" i="16" s="1"/>
  <c r="J153" i="14" s="1"/>
  <c r="F430" i="16" a="1"/>
  <c r="F430" i="16" s="1"/>
  <c r="J135" i="14" s="1"/>
  <c r="F407" i="16" a="1"/>
  <c r="F407" i="16" s="1"/>
  <c r="J112" i="14" s="1"/>
  <c r="F384" i="16" a="1"/>
  <c r="F384" i="16" s="1"/>
  <c r="J89" i="14" s="1"/>
  <c r="F366" i="16" a="1"/>
  <c r="F366" i="16" s="1"/>
  <c r="J71" i="14" s="1"/>
  <c r="F343" i="16" a="1"/>
  <c r="F343" i="16" s="1"/>
  <c r="J48" i="14" s="1"/>
  <c r="F311" i="16" a="1"/>
  <c r="F311" i="16" s="1"/>
  <c r="J16" i="14" s="1"/>
  <c r="F305" i="16" a="1"/>
  <c r="F305" i="16" s="1"/>
  <c r="J10" i="14" s="1"/>
  <c r="F446" i="16" a="1"/>
  <c r="F446" i="16" s="1"/>
  <c r="J151" i="14" s="1"/>
  <c r="F400" i="16" a="1"/>
  <c r="F400" i="16" s="1"/>
  <c r="J105" i="14" s="1"/>
  <c r="F335" i="16" a="1"/>
  <c r="F335" i="16" s="1"/>
  <c r="J40" i="14" s="1"/>
  <c r="F258" i="16" a="1"/>
  <c r="F258" i="16" s="1"/>
  <c r="E4" i="14" s="1"/>
  <c r="F440" i="16" a="1"/>
  <c r="F440" i="16" s="1"/>
  <c r="J145" i="14" s="1"/>
  <c r="F399" i="16" a="1"/>
  <c r="F399" i="16" s="1"/>
  <c r="J104" i="14" s="1"/>
  <c r="F358" i="16" a="1"/>
  <c r="F358" i="16" s="1"/>
  <c r="J63" i="14" s="1"/>
  <c r="F257" i="16" a="1"/>
  <c r="F257" i="16" s="1"/>
  <c r="E3" i="14" s="1"/>
  <c r="F298" i="16" a="1"/>
  <c r="F298" i="16" s="1"/>
  <c r="J3" i="14" s="1"/>
  <c r="F280" i="16" a="1"/>
  <c r="F280" i="16" s="1"/>
  <c r="E26" i="14" s="1"/>
  <c r="F439" i="16" a="1"/>
  <c r="F439" i="16" s="1"/>
  <c r="J144" i="14" s="1"/>
  <c r="F416" i="16" a="1"/>
  <c r="F416" i="16" s="1"/>
  <c r="J121" i="14" s="1"/>
  <c r="F398" i="16" a="1"/>
  <c r="F398" i="16" s="1"/>
  <c r="J103" i="14" s="1"/>
  <c r="F375" i="16" a="1"/>
  <c r="F375" i="16" s="1"/>
  <c r="J80" i="14" s="1"/>
  <c r="F352" i="16" a="1"/>
  <c r="F352" i="16" s="1"/>
  <c r="J57" i="14" s="1"/>
  <c r="F327" i="16" a="1"/>
  <c r="F327" i="16" s="1"/>
  <c r="J32" i="14" s="1"/>
  <c r="F264" i="16" a="1"/>
  <c r="F264" i="16" s="1"/>
  <c r="E10" i="14" s="1"/>
  <c r="F282" i="16" a="1"/>
  <c r="F282" i="16" s="1"/>
  <c r="E28" i="14" s="1"/>
  <c r="F423" i="16" a="1"/>
  <c r="F423" i="16" s="1"/>
  <c r="J128" i="14" s="1"/>
  <c r="F382" i="16" a="1"/>
  <c r="F382" i="16" s="1"/>
  <c r="J87" i="14" s="1"/>
  <c r="F359" i="16" a="1"/>
  <c r="F359" i="16" s="1"/>
  <c r="J64" i="14" s="1"/>
  <c r="F241" i="16" a="1"/>
  <c r="F241" i="16" s="1"/>
  <c r="F304" i="16" a="1"/>
  <c r="F304" i="16" s="1"/>
  <c r="J9" i="14" s="1"/>
  <c r="F281" i="16" a="1"/>
  <c r="F281" i="16" s="1"/>
  <c r="E27" i="14" s="1"/>
  <c r="F422" i="16" a="1"/>
  <c r="F422" i="16" s="1"/>
  <c r="J127" i="14" s="1"/>
  <c r="F376" i="16" a="1"/>
  <c r="F376" i="16" s="1"/>
  <c r="J81" i="14" s="1"/>
  <c r="F328" i="16" a="1"/>
  <c r="F328" i="16" s="1"/>
  <c r="J33" i="14" s="1"/>
  <c r="F274" i="16" a="1"/>
  <c r="F274" i="16" s="1"/>
  <c r="E20" i="14" s="1"/>
  <c r="F256" i="16" a="1"/>
  <c r="F256" i="16" s="1"/>
  <c r="E2" i="14" s="1"/>
  <c r="F297" i="16" a="1"/>
  <c r="F297" i="16" s="1"/>
  <c r="J2" i="14" s="1"/>
  <c r="F456" i="16" a="1"/>
  <c r="F456" i="16" s="1"/>
  <c r="J161" i="14" s="1"/>
  <c r="F438" i="16" a="1"/>
  <c r="F438" i="16" s="1"/>
  <c r="J143" i="14" s="1"/>
  <c r="F415" i="16" a="1"/>
  <c r="F415" i="16" s="1"/>
  <c r="J120" i="14" s="1"/>
  <c r="F392" i="16" a="1"/>
  <c r="F392" i="16" s="1"/>
  <c r="J97" i="14" s="1"/>
  <c r="F374" i="16" a="1"/>
  <c r="F374" i="16" s="1"/>
  <c r="J79" i="14" s="1"/>
  <c r="F351" i="16" a="1"/>
  <c r="F351" i="16" s="1"/>
  <c r="J56" i="14" s="1"/>
  <c r="F320" i="16" a="1"/>
  <c r="F320" i="16" s="1"/>
  <c r="J25" i="14" s="1"/>
  <c r="F334" i="16" a="1"/>
  <c r="F334" i="16" s="1"/>
  <c r="J39" i="14" s="1"/>
  <c r="F326" i="16" a="1"/>
  <c r="F326" i="16" s="1"/>
  <c r="J31" i="14" s="1"/>
  <c r="F310" i="16" a="1"/>
  <c r="F310" i="16" s="1"/>
  <c r="J15" i="14" s="1"/>
  <c r="F71" i="16" a="1"/>
  <c r="F71" i="16" s="1"/>
  <c r="F182" i="16" a="1"/>
  <c r="F182" i="16" s="1"/>
  <c r="F279" i="16" a="1"/>
  <c r="F279" i="16" s="1"/>
  <c r="E25" i="14" s="1"/>
  <c r="F271" i="16" a="1"/>
  <c r="F271" i="16" s="1"/>
  <c r="E17" i="14" s="1"/>
  <c r="F263" i="16" a="1"/>
  <c r="F263" i="16" s="1"/>
  <c r="E9" i="14" s="1"/>
  <c r="F255" i="16" a="1"/>
  <c r="F255" i="16" s="1"/>
  <c r="F247" i="16" a="1"/>
  <c r="F247" i="16" s="1"/>
  <c r="A2" i="14" s="1"/>
  <c r="F303" i="16" a="1"/>
  <c r="F303" i="16" s="1"/>
  <c r="J8" i="14" s="1"/>
  <c r="F295" i="16" a="1"/>
  <c r="F295" i="16" s="1"/>
  <c r="E41" i="14" s="1"/>
  <c r="F287" i="16" a="1"/>
  <c r="F287" i="16" s="1"/>
  <c r="E33" i="14" s="1"/>
  <c r="F461" i="16" a="1"/>
  <c r="F461" i="16" s="1"/>
  <c r="J166" i="14" s="1"/>
  <c r="F453" i="16" a="1"/>
  <c r="F453" i="16" s="1"/>
  <c r="J158" i="14" s="1"/>
  <c r="F445" i="16" a="1"/>
  <c r="F445" i="16" s="1"/>
  <c r="J150" i="14" s="1"/>
  <c r="F437" i="16" a="1"/>
  <c r="F437" i="16" s="1"/>
  <c r="J142" i="14" s="1"/>
  <c r="F429" i="16" a="1"/>
  <c r="F429" i="16" s="1"/>
  <c r="J134" i="14" s="1"/>
  <c r="F421" i="16" a="1"/>
  <c r="F421" i="16" s="1"/>
  <c r="J126" i="14" s="1"/>
  <c r="F413" i="16" a="1"/>
  <c r="F413" i="16" s="1"/>
  <c r="J118" i="14" s="1"/>
  <c r="F405" i="16" a="1"/>
  <c r="F405" i="16" s="1"/>
  <c r="J110" i="14" s="1"/>
  <c r="F397" i="16" a="1"/>
  <c r="F397" i="16" s="1"/>
  <c r="J102" i="14" s="1"/>
  <c r="F389" i="16" a="1"/>
  <c r="F389" i="16" s="1"/>
  <c r="J94" i="14" s="1"/>
  <c r="F381" i="16" a="1"/>
  <c r="F381" i="16" s="1"/>
  <c r="J86" i="14" s="1"/>
  <c r="F373" i="16" a="1"/>
  <c r="F373" i="16" s="1"/>
  <c r="J78" i="14" s="1"/>
  <c r="F365" i="16" a="1"/>
  <c r="F365" i="16" s="1"/>
  <c r="J70" i="14" s="1"/>
  <c r="F357" i="16" a="1"/>
  <c r="F357" i="16" s="1"/>
  <c r="J62" i="14" s="1"/>
  <c r="F349" i="16" a="1"/>
  <c r="F349" i="16" s="1"/>
  <c r="J54" i="14" s="1"/>
  <c r="F341" i="16" a="1"/>
  <c r="F341" i="16" s="1"/>
  <c r="J46" i="14" s="1"/>
  <c r="F333" i="16" a="1"/>
  <c r="F333" i="16" s="1"/>
  <c r="J38" i="14" s="1"/>
  <c r="F325" i="16" a="1"/>
  <c r="F325" i="16" s="1"/>
  <c r="J30" i="14" s="1"/>
  <c r="F317" i="16" a="1"/>
  <c r="F317" i="16" s="1"/>
  <c r="J22" i="14" s="1"/>
  <c r="F52" i="16" a="1"/>
  <c r="F52" i="16" s="1"/>
  <c r="F132" i="16" a="1"/>
  <c r="F132" i="16" s="1"/>
  <c r="B12" i="13" s="1"/>
  <c r="F278" i="16" a="1"/>
  <c r="F278" i="16" s="1"/>
  <c r="E24" i="14" s="1"/>
  <c r="F270" i="16" a="1"/>
  <c r="F270" i="16" s="1"/>
  <c r="E16" i="14" s="1"/>
  <c r="F262" i="16" a="1"/>
  <c r="F262" i="16" s="1"/>
  <c r="E8" i="14" s="1"/>
  <c r="F254" i="16" a="1"/>
  <c r="F254" i="16" s="1"/>
  <c r="A9" i="14" s="1"/>
  <c r="F246" i="16" a="1"/>
  <c r="F246" i="16" s="1"/>
  <c r="F302" i="16" a="1"/>
  <c r="F302" i="16" s="1"/>
  <c r="J7" i="14" s="1"/>
  <c r="F294" i="16" a="1"/>
  <c r="F294" i="16" s="1"/>
  <c r="E40" i="14" s="1"/>
  <c r="F286" i="16" a="1"/>
  <c r="F286" i="16" s="1"/>
  <c r="E32" i="14" s="1"/>
  <c r="F460" i="16" a="1"/>
  <c r="F460" i="16" s="1"/>
  <c r="J165" i="14" s="1"/>
  <c r="F452" i="16" a="1"/>
  <c r="F452" i="16" s="1"/>
  <c r="J157" i="14" s="1"/>
  <c r="F444" i="16" a="1"/>
  <c r="F444" i="16" s="1"/>
  <c r="J149" i="14" s="1"/>
  <c r="F436" i="16" a="1"/>
  <c r="F436" i="16" s="1"/>
  <c r="J141" i="14" s="1"/>
  <c r="F428" i="16" a="1"/>
  <c r="F428" i="16" s="1"/>
  <c r="J133" i="14" s="1"/>
  <c r="F420" i="16" a="1"/>
  <c r="F420" i="16" s="1"/>
  <c r="J125" i="14" s="1"/>
  <c r="F412" i="16" a="1"/>
  <c r="F412" i="16" s="1"/>
  <c r="J117" i="14" s="1"/>
  <c r="F404" i="16" a="1"/>
  <c r="F404" i="16" s="1"/>
  <c r="J109" i="14" s="1"/>
  <c r="F396" i="16" a="1"/>
  <c r="F396" i="16" s="1"/>
  <c r="J101" i="14" s="1"/>
  <c r="F388" i="16" a="1"/>
  <c r="F388" i="16" s="1"/>
  <c r="J93" i="14" s="1"/>
  <c r="F380" i="16" a="1"/>
  <c r="F380" i="16" s="1"/>
  <c r="J85" i="14" s="1"/>
  <c r="F372" i="16" a="1"/>
  <c r="F372" i="16" s="1"/>
  <c r="J77" i="14" s="1"/>
  <c r="F364" i="16" a="1"/>
  <c r="F364" i="16" s="1"/>
  <c r="J69" i="14" s="1"/>
  <c r="F356" i="16" a="1"/>
  <c r="F356" i="16" s="1"/>
  <c r="J61" i="14" s="1"/>
  <c r="F348" i="16" a="1"/>
  <c r="F348" i="16" s="1"/>
  <c r="J53" i="14" s="1"/>
  <c r="F340" i="16" a="1"/>
  <c r="F340" i="16" s="1"/>
  <c r="J45" i="14" s="1"/>
  <c r="F332" i="16" a="1"/>
  <c r="F332" i="16" s="1"/>
  <c r="J37" i="14" s="1"/>
  <c r="F324" i="16" a="1"/>
  <c r="F324" i="16" s="1"/>
  <c r="J29" i="14" s="1"/>
  <c r="F316" i="16" a="1"/>
  <c r="F316" i="16" s="1"/>
  <c r="J21" i="14" s="1"/>
  <c r="F44" i="16" a="1"/>
  <c r="F44" i="16" s="1"/>
  <c r="F127" i="16" a="1"/>
  <c r="F127" i="16" s="1"/>
  <c r="F277" i="16" a="1"/>
  <c r="F277" i="16" s="1"/>
  <c r="E23" i="14" s="1"/>
  <c r="F269" i="16" a="1"/>
  <c r="F269" i="16" s="1"/>
  <c r="E15" i="14" s="1"/>
  <c r="F261" i="16" a="1"/>
  <c r="F261" i="16" s="1"/>
  <c r="E7" i="14" s="1"/>
  <c r="F253" i="16" a="1"/>
  <c r="F253" i="16" s="1"/>
  <c r="A8" i="14" s="1"/>
  <c r="F309" i="16" a="1"/>
  <c r="F309" i="16" s="1"/>
  <c r="J14" i="14" s="1"/>
  <c r="F301" i="16" a="1"/>
  <c r="F301" i="16" s="1"/>
  <c r="J6" i="14" s="1"/>
  <c r="F293" i="16" a="1"/>
  <c r="F293" i="16" s="1"/>
  <c r="E39" i="14" s="1"/>
  <c r="F285" i="16" a="1"/>
  <c r="F285" i="16" s="1"/>
  <c r="E31" i="14" s="1"/>
  <c r="F459" i="16" a="1"/>
  <c r="F459" i="16" s="1"/>
  <c r="J164" i="14" s="1"/>
  <c r="F451" i="16" a="1"/>
  <c r="F451" i="16" s="1"/>
  <c r="J156" i="14" s="1"/>
  <c r="F443" i="16" a="1"/>
  <c r="F443" i="16" s="1"/>
  <c r="J148" i="14" s="1"/>
  <c r="F435" i="16" a="1"/>
  <c r="F435" i="16" s="1"/>
  <c r="J140" i="14" s="1"/>
  <c r="F427" i="16" a="1"/>
  <c r="F427" i="16" s="1"/>
  <c r="J132" i="14" s="1"/>
  <c r="F419" i="16" a="1"/>
  <c r="F419" i="16" s="1"/>
  <c r="J124" i="14" s="1"/>
  <c r="F411" i="16" a="1"/>
  <c r="F411" i="16" s="1"/>
  <c r="J116" i="14" s="1"/>
  <c r="F403" i="16" a="1"/>
  <c r="F403" i="16" s="1"/>
  <c r="J108" i="14" s="1"/>
  <c r="F395" i="16" a="1"/>
  <c r="F395" i="16" s="1"/>
  <c r="J100" i="14" s="1"/>
  <c r="F387" i="16" a="1"/>
  <c r="F387" i="16" s="1"/>
  <c r="J92" i="14" s="1"/>
  <c r="F379" i="16" a="1"/>
  <c r="F379" i="16" s="1"/>
  <c r="J84" i="14" s="1"/>
  <c r="F371" i="16" a="1"/>
  <c r="F371" i="16" s="1"/>
  <c r="J76" i="14" s="1"/>
  <c r="F363" i="16" a="1"/>
  <c r="F363" i="16" s="1"/>
  <c r="J68" i="14" s="1"/>
  <c r="F355" i="16" a="1"/>
  <c r="F355" i="16" s="1"/>
  <c r="J60" i="14" s="1"/>
  <c r="F347" i="16" a="1"/>
  <c r="F347" i="16" s="1"/>
  <c r="J52" i="14" s="1"/>
  <c r="F339" i="16" a="1"/>
  <c r="F339" i="16" s="1"/>
  <c r="J44" i="14" s="1"/>
  <c r="F331" i="16" a="1"/>
  <c r="F331" i="16" s="1"/>
  <c r="J36" i="14" s="1"/>
  <c r="F323" i="16" a="1"/>
  <c r="F323" i="16" s="1"/>
  <c r="J28" i="14" s="1"/>
  <c r="F315" i="16" a="1"/>
  <c r="F315" i="16" s="1"/>
  <c r="J20" i="14" s="1"/>
  <c r="F276" i="16" a="1"/>
  <c r="F276" i="16" s="1"/>
  <c r="E22" i="14" s="1"/>
  <c r="F268" i="16" a="1"/>
  <c r="F268" i="16" s="1"/>
  <c r="E14" i="14" s="1"/>
  <c r="F260" i="16" a="1"/>
  <c r="F260" i="16" s="1"/>
  <c r="E6" i="14" s="1"/>
  <c r="F252" i="16" a="1"/>
  <c r="F252" i="16" s="1"/>
  <c r="A7" i="14" s="1"/>
  <c r="F308" i="16" a="1"/>
  <c r="F308" i="16" s="1"/>
  <c r="J13" i="14" s="1"/>
  <c r="F300" i="16" a="1"/>
  <c r="F300" i="16" s="1"/>
  <c r="J5" i="14" s="1"/>
  <c r="F292" i="16" a="1"/>
  <c r="F292" i="16" s="1"/>
  <c r="E38" i="14" s="1"/>
  <c r="F284" i="16" a="1"/>
  <c r="F284" i="16" s="1"/>
  <c r="E30" i="14" s="1"/>
  <c r="F458" i="16" a="1"/>
  <c r="F458" i="16" s="1"/>
  <c r="J163" i="14" s="1"/>
  <c r="F450" i="16" a="1"/>
  <c r="F450" i="16" s="1"/>
  <c r="J155" i="14" s="1"/>
  <c r="F442" i="16" a="1"/>
  <c r="F442" i="16" s="1"/>
  <c r="J147" i="14" s="1"/>
  <c r="F434" i="16" a="1"/>
  <c r="F434" i="16" s="1"/>
  <c r="J139" i="14" s="1"/>
  <c r="F426" i="16" a="1"/>
  <c r="F426" i="16" s="1"/>
  <c r="J131" i="14" s="1"/>
  <c r="F418" i="16" a="1"/>
  <c r="F418" i="16" s="1"/>
  <c r="J123" i="14" s="1"/>
  <c r="F410" i="16" a="1"/>
  <c r="F410" i="16" s="1"/>
  <c r="J115" i="14" s="1"/>
  <c r="F402" i="16" a="1"/>
  <c r="F402" i="16" s="1"/>
  <c r="J107" i="14" s="1"/>
  <c r="F394" i="16" a="1"/>
  <c r="F394" i="16" s="1"/>
  <c r="J99" i="14" s="1"/>
  <c r="F386" i="16" a="1"/>
  <c r="F386" i="16" s="1"/>
  <c r="J91" i="14" s="1"/>
  <c r="F378" i="16" a="1"/>
  <c r="F378" i="16" s="1"/>
  <c r="J83" i="14" s="1"/>
  <c r="F370" i="16" a="1"/>
  <c r="F370" i="16" s="1"/>
  <c r="J75" i="14" s="1"/>
  <c r="F362" i="16" a="1"/>
  <c r="F362" i="16" s="1"/>
  <c r="J67" i="14" s="1"/>
  <c r="F354" i="16" a="1"/>
  <c r="F354" i="16" s="1"/>
  <c r="J59" i="14" s="1"/>
  <c r="F346" i="16" a="1"/>
  <c r="F346" i="16" s="1"/>
  <c r="J51" i="14" s="1"/>
  <c r="F338" i="16" a="1"/>
  <c r="F338" i="16" s="1"/>
  <c r="J43" i="14" s="1"/>
  <c r="F330" i="16" a="1"/>
  <c r="F330" i="16" s="1"/>
  <c r="J35" i="14" s="1"/>
  <c r="F322" i="16" a="1"/>
  <c r="F322" i="16" s="1"/>
  <c r="J27" i="14" s="1"/>
  <c r="F314" i="16" a="1"/>
  <c r="F314" i="16" s="1"/>
  <c r="J19" i="14" s="1"/>
  <c r="F342" i="16" a="1"/>
  <c r="F342" i="16" s="1"/>
  <c r="J47" i="14" s="1"/>
  <c r="F318" i="16" a="1"/>
  <c r="F318" i="16" s="1"/>
  <c r="J23" i="14" s="1"/>
  <c r="F35" i="16" a="1"/>
  <c r="F35" i="16" s="1"/>
  <c r="F19" i="16" a="1"/>
  <c r="F19" i="16" s="1"/>
  <c r="F74" i="16" a="1"/>
  <c r="F74" i="16" s="1"/>
  <c r="F275" i="16" a="1"/>
  <c r="F275" i="16" s="1"/>
  <c r="E21" i="14" s="1"/>
  <c r="F267" i="16" a="1"/>
  <c r="F267" i="16" s="1"/>
  <c r="E13" i="14" s="1"/>
  <c r="F259" i="16" a="1"/>
  <c r="F259" i="16" s="1"/>
  <c r="E5" i="14" s="1"/>
  <c r="F251" i="16" a="1"/>
  <c r="F251" i="16" s="1"/>
  <c r="A6" i="14" s="1"/>
  <c r="F307" i="16" a="1"/>
  <c r="F307" i="16" s="1"/>
  <c r="J12" i="14" s="1"/>
  <c r="F299" i="16" a="1"/>
  <c r="F299" i="16" s="1"/>
  <c r="J4" i="14" s="1"/>
  <c r="F291" i="16" a="1"/>
  <c r="F291" i="16" s="1"/>
  <c r="E37" i="14" s="1"/>
  <c r="F283" i="16" a="1"/>
  <c r="F283" i="16" s="1"/>
  <c r="E29" i="14" s="1"/>
  <c r="F457" i="16" a="1"/>
  <c r="F457" i="16" s="1"/>
  <c r="J162" i="14" s="1"/>
  <c r="F449" i="16" a="1"/>
  <c r="F449" i="16" s="1"/>
  <c r="J154" i="14" s="1"/>
  <c r="F441" i="16" a="1"/>
  <c r="F441" i="16" s="1"/>
  <c r="J146" i="14" s="1"/>
  <c r="F433" i="16" a="1"/>
  <c r="F433" i="16" s="1"/>
  <c r="J138" i="14" s="1"/>
  <c r="F425" i="16" a="1"/>
  <c r="F425" i="16" s="1"/>
  <c r="J130" i="14" s="1"/>
  <c r="F417" i="16" a="1"/>
  <c r="F417" i="16" s="1"/>
  <c r="J122" i="14" s="1"/>
  <c r="F409" i="16" a="1"/>
  <c r="F409" i="16" s="1"/>
  <c r="J114" i="14" s="1"/>
  <c r="F401" i="16" a="1"/>
  <c r="F401" i="16" s="1"/>
  <c r="J106" i="14" s="1"/>
  <c r="F393" i="16" a="1"/>
  <c r="F393" i="16" s="1"/>
  <c r="J98" i="14" s="1"/>
  <c r="F385" i="16" a="1"/>
  <c r="F385" i="16" s="1"/>
  <c r="J90" i="14" s="1"/>
  <c r="F377" i="16" a="1"/>
  <c r="F377" i="16" s="1"/>
  <c r="J82" i="14" s="1"/>
  <c r="F369" i="16" a="1"/>
  <c r="F369" i="16" s="1"/>
  <c r="J74" i="14" s="1"/>
  <c r="F361" i="16" a="1"/>
  <c r="F361" i="16" s="1"/>
  <c r="J66" i="14" s="1"/>
  <c r="F353" i="16" a="1"/>
  <c r="F353" i="16" s="1"/>
  <c r="J58" i="14" s="1"/>
  <c r="F345" i="16" a="1"/>
  <c r="F345" i="16" s="1"/>
  <c r="J50" i="14" s="1"/>
  <c r="F337" i="16" a="1"/>
  <c r="F337" i="16" s="1"/>
  <c r="J42" i="14" s="1"/>
  <c r="F329" i="16" a="1"/>
  <c r="F329" i="16" s="1"/>
  <c r="J34" i="14" s="1"/>
  <c r="F321" i="16" a="1"/>
  <c r="F321" i="16" s="1"/>
  <c r="J26" i="14" s="1"/>
  <c r="F313" i="16" a="1"/>
  <c r="F313" i="16" s="1"/>
  <c r="J18" i="14" s="1"/>
  <c r="F72" i="16" a="1"/>
  <c r="F72" i="16" s="1"/>
  <c r="F43" i="16" a="1"/>
  <c r="F43" i="16" s="1"/>
  <c r="F10" i="16" a="1"/>
  <c r="F10" i="16" s="1"/>
  <c r="F181" i="16" a="1"/>
  <c r="F181" i="16" s="1"/>
  <c r="F126" i="16" a="1"/>
  <c r="F126" i="16" s="1"/>
  <c r="F62" i="16" a="1"/>
  <c r="F62" i="16" s="1"/>
  <c r="F28" i="16" a="1"/>
  <c r="F28" i="16" s="1"/>
  <c r="F204" i="16" a="1"/>
  <c r="F204" i="16" s="1"/>
  <c r="B86" i="13" s="1"/>
  <c r="F167" i="16" a="1"/>
  <c r="F167" i="16" s="1"/>
  <c r="B49" i="13" s="1"/>
  <c r="F81" i="16" a="1"/>
  <c r="F81" i="16" s="1"/>
  <c r="F173" i="16" a="1"/>
  <c r="F173" i="16" s="1"/>
  <c r="B55" i="13" s="1"/>
  <c r="F230" i="16" a="1"/>
  <c r="F230" i="16" s="1"/>
  <c r="B112" i="13" s="1"/>
  <c r="F63" i="16" a="1"/>
  <c r="F63" i="16" s="1"/>
  <c r="F34" i="16" a="1"/>
  <c r="F34" i="16" s="1"/>
  <c r="F222" i="16" a="1"/>
  <c r="F222" i="16" s="1"/>
  <c r="F172" i="16" a="1"/>
  <c r="F172" i="16" s="1"/>
  <c r="B54" i="13" s="1"/>
  <c r="F57" i="16" a="1"/>
  <c r="F57" i="16" s="1"/>
  <c r="F25" i="16" a="1"/>
  <c r="F25" i="16" s="1"/>
  <c r="F201" i="16" a="1"/>
  <c r="F201" i="16" s="1"/>
  <c r="B83" i="13" s="1"/>
  <c r="F164" i="16" a="1"/>
  <c r="F164" i="16" s="1"/>
  <c r="B46" i="13" s="1"/>
  <c r="F80" i="16" a="1"/>
  <c r="F80" i="16" s="1"/>
  <c r="F54" i="16" a="1"/>
  <c r="F54" i="16" s="1"/>
  <c r="F20" i="16" a="1"/>
  <c r="F20" i="16" s="1"/>
  <c r="F196" i="16" a="1"/>
  <c r="F196" i="16" s="1"/>
  <c r="B78" i="13" s="1"/>
  <c r="F135" i="16" a="1"/>
  <c r="F135" i="16" s="1"/>
  <c r="B16" i="13" s="1"/>
  <c r="F79" i="16" a="1"/>
  <c r="F79" i="16" s="1"/>
  <c r="F159" i="16" a="1"/>
  <c r="F159" i="16" s="1"/>
  <c r="B41" i="13" s="1"/>
  <c r="F118" i="16" a="1"/>
  <c r="F118" i="16" s="1"/>
  <c r="F158" i="16" a="1"/>
  <c r="F158" i="16" s="1"/>
  <c r="B40" i="13" s="1"/>
  <c r="F186" i="16" a="1"/>
  <c r="F186" i="16" s="1"/>
  <c r="B68" i="13" s="1"/>
  <c r="F150" i="16" a="1"/>
  <c r="F150" i="16" s="1"/>
  <c r="B32" i="13" s="1"/>
  <c r="F183" i="16" a="1"/>
  <c r="F183" i="16" s="1"/>
  <c r="B65" i="13" s="1"/>
  <c r="F141" i="16" a="1"/>
  <c r="F141" i="16" s="1"/>
  <c r="B22" i="13" s="1"/>
  <c r="F235" i="16" a="1"/>
  <c r="F235" i="16" s="1"/>
  <c r="B117" i="13" s="1"/>
  <c r="F223" i="16" a="1"/>
  <c r="F223" i="16" s="1"/>
  <c r="B105" i="13" s="1"/>
  <c r="F213" i="16" a="1"/>
  <c r="F213" i="16" s="1"/>
  <c r="B95" i="13" s="1"/>
  <c r="F238" i="16" a="1"/>
  <c r="F238" i="16" s="1"/>
  <c r="B120" i="13" s="1"/>
  <c r="F102" i="16" a="1"/>
  <c r="F102" i="16" s="1"/>
  <c r="F96" i="16" a="1"/>
  <c r="F96" i="16" s="1"/>
  <c r="F243" i="16" a="1"/>
  <c r="F243" i="16" s="1"/>
  <c r="B125" i="13" s="1"/>
  <c r="F75" i="16" a="1"/>
  <c r="F75" i="16" s="1"/>
  <c r="F67" i="16" a="1"/>
  <c r="F67" i="16" s="1"/>
  <c r="F58" i="16" a="1"/>
  <c r="F58" i="16" s="1"/>
  <c r="F53" i="16" a="1"/>
  <c r="F53" i="16" s="1"/>
  <c r="F48" i="16" a="1"/>
  <c r="F48" i="16" s="1"/>
  <c r="F39" i="16" a="1"/>
  <c r="F39" i="16" s="1"/>
  <c r="F29" i="16" a="1"/>
  <c r="F29" i="16" s="1"/>
  <c r="F24" i="16" a="1"/>
  <c r="F24" i="16" s="1"/>
  <c r="F15" i="16" a="1"/>
  <c r="F15" i="16" s="1"/>
  <c r="F6" i="16" a="1"/>
  <c r="F6" i="16" s="1"/>
  <c r="F205" i="16" a="1"/>
  <c r="F205" i="16" s="1"/>
  <c r="B87" i="13" s="1"/>
  <c r="F200" i="16" a="1"/>
  <c r="F200" i="16" s="1"/>
  <c r="B82" i="13" s="1"/>
  <c r="F191" i="16" a="1"/>
  <c r="F191" i="16" s="1"/>
  <c r="B73" i="13" s="1"/>
  <c r="F177" i="16" a="1"/>
  <c r="F177" i="16" s="1"/>
  <c r="B59" i="13" s="1"/>
  <c r="F168" i="16" a="1"/>
  <c r="F168" i="16" s="1"/>
  <c r="F163" i="16" a="1"/>
  <c r="F163" i="16" s="1"/>
  <c r="B45" i="13" s="1"/>
  <c r="F154" i="16" a="1"/>
  <c r="F154" i="16" s="1"/>
  <c r="F145" i="16" a="1"/>
  <c r="F145" i="16" s="1"/>
  <c r="B27" i="13" s="1"/>
  <c r="F136" i="16" a="1"/>
  <c r="F136" i="16" s="1"/>
  <c r="B17" i="13" s="1"/>
  <c r="F131" i="16" a="1"/>
  <c r="F131" i="16" s="1"/>
  <c r="B11" i="13" s="1"/>
  <c r="F122" i="16" a="1"/>
  <c r="F122" i="16" s="1"/>
  <c r="F113" i="16" a="1"/>
  <c r="F113" i="16" s="1"/>
  <c r="F185" i="16" a="1"/>
  <c r="F185" i="16" s="1"/>
  <c r="B67" i="13" s="1"/>
  <c r="F229" i="16" a="1"/>
  <c r="F229" i="16" s="1"/>
  <c r="B111" i="13" s="1"/>
  <c r="F239" i="16" a="1"/>
  <c r="F239" i="16" s="1"/>
  <c r="B121" i="13" s="1"/>
  <c r="F95" i="16" a="1"/>
  <c r="F95" i="16" s="1"/>
  <c r="F242" i="16" a="1"/>
  <c r="F242" i="16" s="1"/>
  <c r="B124" i="13" s="1"/>
  <c r="F86" i="16" a="1"/>
  <c r="F86" i="16" s="1"/>
  <c r="F216" i="16" a="1"/>
  <c r="F216" i="16" s="1"/>
  <c r="B98" i="13" s="1"/>
  <c r="F85" i="16" a="1"/>
  <c r="F85" i="16" s="1"/>
  <c r="F66" i="16" a="1"/>
  <c r="F66" i="16" s="1"/>
  <c r="F61" i="16" a="1"/>
  <c r="F61" i="16" s="1"/>
  <c r="F47" i="16" a="1"/>
  <c r="F47" i="16" s="1"/>
  <c r="F38" i="16" a="1"/>
  <c r="F38" i="16" s="1"/>
  <c r="F32" i="16" a="1"/>
  <c r="F32" i="16" s="1"/>
  <c r="F23" i="16" a="1"/>
  <c r="F23" i="16" s="1"/>
  <c r="F14" i="16" a="1"/>
  <c r="F14" i="16" s="1"/>
  <c r="F5" i="16" a="1"/>
  <c r="F5" i="16" s="1"/>
  <c r="F217" i="16" a="1"/>
  <c r="F217" i="16" s="1"/>
  <c r="F199" i="16" a="1"/>
  <c r="F199" i="16" s="1"/>
  <c r="B81" i="13" s="1"/>
  <c r="F190" i="16" a="1"/>
  <c r="F190" i="16" s="1"/>
  <c r="B72" i="13" s="1"/>
  <c r="F176" i="16" a="1"/>
  <c r="F176" i="16" s="1"/>
  <c r="B58" i="13" s="1"/>
  <c r="F171" i="16" a="1"/>
  <c r="F171" i="16" s="1"/>
  <c r="B53" i="13" s="1"/>
  <c r="F162" i="16" a="1"/>
  <c r="F162" i="16" s="1"/>
  <c r="F153" i="16" a="1"/>
  <c r="F153" i="16" s="1"/>
  <c r="B35" i="13" s="1"/>
  <c r="F144" i="16" a="1"/>
  <c r="F144" i="16" s="1"/>
  <c r="B26" i="13" s="1"/>
  <c r="F139" i="16" a="1"/>
  <c r="F139" i="16" s="1"/>
  <c r="B20" i="13" s="1"/>
  <c r="F130" i="16" a="1"/>
  <c r="F130" i="16" s="1"/>
  <c r="B10" i="13" s="1"/>
  <c r="F121" i="16" a="1"/>
  <c r="F121" i="16" s="1"/>
  <c r="F112" i="16" a="1"/>
  <c r="F112" i="16" s="1"/>
  <c r="F187" i="16" a="1"/>
  <c r="F187" i="16" s="1"/>
  <c r="B69" i="13" s="1"/>
  <c r="F4" i="16" a="1"/>
  <c r="F4" i="16" s="1"/>
  <c r="F215" i="16" a="1"/>
  <c r="F215" i="16" s="1"/>
  <c r="B97" i="13" s="1"/>
  <c r="F106" i="16" a="1"/>
  <c r="F106" i="16" s="1"/>
  <c r="F100" i="16" a="1"/>
  <c r="F100" i="16" s="1"/>
  <c r="F87" i="16" a="1"/>
  <c r="F87" i="16" s="1"/>
  <c r="F84" i="16" a="1"/>
  <c r="F84" i="16" s="1"/>
  <c r="F219" i="16" a="1"/>
  <c r="F219" i="16" s="1"/>
  <c r="B103" i="13" s="1"/>
  <c r="F94" i="16" a="1"/>
  <c r="F94" i="16" s="1"/>
  <c r="F70" i="16" a="1"/>
  <c r="F70" i="16" s="1"/>
  <c r="F65" i="16" a="1"/>
  <c r="F65" i="16" s="1"/>
  <c r="F56" i="16" a="1"/>
  <c r="F56" i="16" s="1"/>
  <c r="F51" i="16" a="1"/>
  <c r="F51" i="16" s="1"/>
  <c r="F42" i="16" a="1"/>
  <c r="F42" i="16" s="1"/>
  <c r="F37" i="16" a="1"/>
  <c r="F37" i="16" s="1"/>
  <c r="F27" i="16" a="1"/>
  <c r="F27" i="16" s="1"/>
  <c r="F18" i="16" a="1"/>
  <c r="F18" i="16" s="1"/>
  <c r="F9" i="16" a="1"/>
  <c r="F9" i="16" s="1"/>
  <c r="F109" i="16" a="1"/>
  <c r="F109" i="16" s="1"/>
  <c r="F203" i="16" a="1"/>
  <c r="F203" i="16" s="1"/>
  <c r="B85" i="13" s="1"/>
  <c r="F194" i="16" a="1"/>
  <c r="F194" i="16" s="1"/>
  <c r="B76" i="13" s="1"/>
  <c r="F180" i="16" a="1"/>
  <c r="F180" i="16" s="1"/>
  <c r="B62" i="13" s="1"/>
  <c r="F175" i="16" a="1"/>
  <c r="F175" i="16" s="1"/>
  <c r="F166" i="16" a="1"/>
  <c r="F166" i="16" s="1"/>
  <c r="B48" i="13" s="1"/>
  <c r="F157" i="16" a="1"/>
  <c r="F157" i="16" s="1"/>
  <c r="B39" i="13" s="1"/>
  <c r="F148" i="16" a="1"/>
  <c r="F148" i="16" s="1"/>
  <c r="B30" i="13" s="1"/>
  <c r="F143" i="16" a="1"/>
  <c r="F143" i="16" s="1"/>
  <c r="B25" i="13" s="1"/>
  <c r="F134" i="16" a="1"/>
  <c r="F134" i="16" s="1"/>
  <c r="B15" i="13" s="1"/>
  <c r="F125" i="16" a="1"/>
  <c r="F125" i="16" s="1"/>
  <c r="F116" i="16" a="1"/>
  <c r="F116" i="16" s="1"/>
  <c r="F111" i="16" a="1"/>
  <c r="F111" i="16" s="1"/>
  <c r="F240" i="16" a="1"/>
  <c r="F240" i="16" s="1"/>
  <c r="B122" i="13" s="1"/>
  <c r="F221" i="16" a="1"/>
  <c r="F221" i="16" s="1"/>
  <c r="B102" i="13" s="1"/>
  <c r="F226" i="16" a="1"/>
  <c r="F226" i="16" s="1"/>
  <c r="B108" i="13" s="1"/>
  <c r="F210" i="16" a="1"/>
  <c r="F210" i="16" s="1"/>
  <c r="B92" i="13" s="1"/>
  <c r="F99" i="16" a="1"/>
  <c r="F99" i="16" s="1"/>
  <c r="F93" i="16" a="1"/>
  <c r="F93" i="16" s="1"/>
  <c r="F82" i="16" a="1"/>
  <c r="F82" i="16" s="1"/>
  <c r="F83" i="16" a="1"/>
  <c r="F83" i="16" s="1"/>
  <c r="F149" i="16" a="1"/>
  <c r="F149" i="16" s="1"/>
  <c r="F140" i="16" a="1"/>
  <c r="F140" i="16" s="1"/>
  <c r="B21" i="13" s="1"/>
  <c r="F117" i="16" a="1"/>
  <c r="F117" i="16" s="1"/>
  <c r="F233" i="16" a="1"/>
  <c r="F233" i="16" s="1"/>
  <c r="B115" i="13" s="1"/>
  <c r="F227" i="16" a="1"/>
  <c r="F227" i="16" s="1"/>
  <c r="B109" i="13" s="1"/>
  <c r="F212" i="16" a="1"/>
  <c r="F212" i="16" s="1"/>
  <c r="B94" i="13" s="1"/>
  <c r="F101" i="16" a="1"/>
  <c r="F101" i="16" s="1"/>
  <c r="J4" i="16"/>
  <c r="F69" i="16" a="1"/>
  <c r="F69" i="16" s="1"/>
  <c r="F60" i="16" a="1"/>
  <c r="F60" i="16" s="1"/>
  <c r="F46" i="16" a="1"/>
  <c r="F46" i="16" s="1"/>
  <c r="F41" i="16" a="1"/>
  <c r="F41" i="16" s="1"/>
  <c r="F31" i="16" a="1"/>
  <c r="F31" i="16" s="1"/>
  <c r="F22" i="16" a="1"/>
  <c r="F22" i="16" s="1"/>
  <c r="F13" i="16" a="1"/>
  <c r="F13" i="16" s="1"/>
  <c r="F8" i="16" a="1"/>
  <c r="F8" i="16" s="1"/>
  <c r="F211" i="16" a="1"/>
  <c r="F211" i="16" s="1"/>
  <c r="F198" i="16" a="1"/>
  <c r="F198" i="16" s="1"/>
  <c r="B80" i="13" s="1"/>
  <c r="F189" i="16" a="1"/>
  <c r="F189" i="16" s="1"/>
  <c r="B71" i="13" s="1"/>
  <c r="F179" i="16" a="1"/>
  <c r="F179" i="16" s="1"/>
  <c r="B61" i="13" s="1"/>
  <c r="F170" i="16" a="1"/>
  <c r="F170" i="16" s="1"/>
  <c r="B52" i="13" s="1"/>
  <c r="F161" i="16" a="1"/>
  <c r="F161" i="16" s="1"/>
  <c r="B43" i="13" s="1"/>
  <c r="F152" i="16" a="1"/>
  <c r="F152" i="16" s="1"/>
  <c r="B34" i="13" s="1"/>
  <c r="F147" i="16" a="1"/>
  <c r="F147" i="16" s="1"/>
  <c r="B29" i="13" s="1"/>
  <c r="F138" i="16" a="1"/>
  <c r="F138" i="16" s="1"/>
  <c r="B19" i="13" s="1"/>
  <c r="F129" i="16" a="1"/>
  <c r="F129" i="16" s="1"/>
  <c r="B9" i="13" s="1"/>
  <c r="F120" i="16" a="1"/>
  <c r="F120" i="16" s="1"/>
  <c r="F115" i="16" a="1"/>
  <c r="F115" i="16" s="1"/>
  <c r="F237" i="16" a="1"/>
  <c r="F237" i="16" s="1"/>
  <c r="B119" i="13" s="1"/>
  <c r="F232" i="16" a="1"/>
  <c r="F232" i="16" s="1"/>
  <c r="B114" i="13" s="1"/>
  <c r="F220" i="16" a="1"/>
  <c r="F220" i="16" s="1"/>
  <c r="B101" i="13" s="1"/>
  <c r="F214" i="16" a="1"/>
  <c r="F214" i="16" s="1"/>
  <c r="B96" i="13" s="1"/>
  <c r="F209" i="16" a="1"/>
  <c r="F209" i="16" s="1"/>
  <c r="B91" i="13" s="1"/>
  <c r="F105" i="16" a="1"/>
  <c r="F105" i="16" s="1"/>
  <c r="F98" i="16" a="1"/>
  <c r="F98" i="16" s="1"/>
  <c r="F92" i="16" a="1"/>
  <c r="F92" i="16" s="1"/>
  <c r="F78" i="16" a="1"/>
  <c r="F78" i="16" s="1"/>
  <c r="F89" i="16" a="1"/>
  <c r="F89" i="16" s="1"/>
  <c r="F73" i="16" a="1"/>
  <c r="F73" i="16" s="1"/>
  <c r="F64" i="16" a="1"/>
  <c r="F64" i="16" s="1"/>
  <c r="F55" i="16" a="1"/>
  <c r="F55" i="16" s="1"/>
  <c r="F50" i="16" a="1"/>
  <c r="F50" i="16" s="1"/>
  <c r="F45" i="16" a="1"/>
  <c r="F45" i="16" s="1"/>
  <c r="F36" i="16" a="1"/>
  <c r="F36" i="16" s="1"/>
  <c r="F26" i="16" a="1"/>
  <c r="F26" i="16" s="1"/>
  <c r="F17" i="16" a="1"/>
  <c r="F17" i="16" s="1"/>
  <c r="F12" i="16" a="1"/>
  <c r="F12" i="16" s="1"/>
  <c r="F234" i="16" a="1"/>
  <c r="F234" i="16" s="1"/>
  <c r="F202" i="16" a="1"/>
  <c r="F202" i="16" s="1"/>
  <c r="B84" i="13" s="1"/>
  <c r="F193" i="16" a="1"/>
  <c r="F193" i="16" s="1"/>
  <c r="B75" i="13" s="1"/>
  <c r="F188" i="16" a="1"/>
  <c r="F188" i="16" s="1"/>
  <c r="F174" i="16" a="1"/>
  <c r="F174" i="16" s="1"/>
  <c r="B56" i="13" s="1"/>
  <c r="F165" i="16" a="1"/>
  <c r="F165" i="16" s="1"/>
  <c r="B47" i="13" s="1"/>
  <c r="F156" i="16" a="1"/>
  <c r="F156" i="16" s="1"/>
  <c r="B38" i="13" s="1"/>
  <c r="F151" i="16" a="1"/>
  <c r="F151" i="16" s="1"/>
  <c r="B33" i="13" s="1"/>
  <c r="F142" i="16" a="1"/>
  <c r="F142" i="16" s="1"/>
  <c r="F133" i="16" a="1"/>
  <c r="F133" i="16" s="1"/>
  <c r="F124" i="16" a="1"/>
  <c r="F124" i="16" s="1"/>
  <c r="F119" i="16" a="1"/>
  <c r="F119" i="16" s="1"/>
  <c r="F110" i="16" a="1"/>
  <c r="F110" i="16" s="1"/>
  <c r="F184" i="16" a="1"/>
  <c r="F184" i="16" s="1"/>
  <c r="B66" i="13" s="1"/>
  <c r="F225" i="16" a="1"/>
  <c r="F225" i="16" s="1"/>
  <c r="B107" i="13" s="1"/>
  <c r="F208" i="16" a="1"/>
  <c r="F208" i="16" s="1"/>
  <c r="B90" i="13" s="1"/>
  <c r="F104" i="16" a="1"/>
  <c r="F104" i="16" s="1"/>
  <c r="F91" i="16" a="1"/>
  <c r="F91" i="16" s="1"/>
  <c r="F77" i="16" a="1"/>
  <c r="F77" i="16" s="1"/>
  <c r="F245" i="16" a="1"/>
  <c r="F245" i="16" s="1"/>
  <c r="B127" i="13" s="1"/>
  <c r="F88" i="16" a="1"/>
  <c r="F88" i="16" s="1"/>
  <c r="F68" i="16" a="1"/>
  <c r="F68" i="16" s="1"/>
  <c r="F59" i="16" a="1"/>
  <c r="F59" i="16" s="1"/>
  <c r="F49" i="16" a="1"/>
  <c r="F49" i="16" s="1"/>
  <c r="F40" i="16" a="1"/>
  <c r="F40" i="16" s="1"/>
  <c r="F30" i="16" a="1"/>
  <c r="F30" i="16" s="1"/>
  <c r="F21" i="16" a="1"/>
  <c r="F21" i="16" s="1"/>
  <c r="F16" i="16" a="1"/>
  <c r="F16" i="16" s="1"/>
  <c r="F7" i="16" a="1"/>
  <c r="F7" i="16" s="1"/>
  <c r="F206" i="16" a="1"/>
  <c r="F206" i="16" s="1"/>
  <c r="F197" i="16" a="1"/>
  <c r="F197" i="16" s="1"/>
  <c r="B79" i="13" s="1"/>
  <c r="F192" i="16" a="1"/>
  <c r="F192" i="16" s="1"/>
  <c r="B74" i="13" s="1"/>
  <c r="F178" i="16" a="1"/>
  <c r="F178" i="16" s="1"/>
  <c r="B60" i="13" s="1"/>
  <c r="F169" i="16" a="1"/>
  <c r="F169" i="16" s="1"/>
  <c r="B51" i="13" s="1"/>
  <c r="F160" i="16" a="1"/>
  <c r="F160" i="16" s="1"/>
  <c r="B42" i="13" s="1"/>
  <c r="F155" i="16" a="1"/>
  <c r="F155" i="16" s="1"/>
  <c r="B37" i="13" s="1"/>
  <c r="F146" i="16" a="1"/>
  <c r="F146" i="16" s="1"/>
  <c r="B28" i="13" s="1"/>
  <c r="F137" i="16" a="1"/>
  <c r="F137" i="16" s="1"/>
  <c r="B18" i="13" s="1"/>
  <c r="F128" i="16" a="1"/>
  <c r="F128" i="16" s="1"/>
  <c r="B8" i="13" s="1"/>
  <c r="F123" i="16" a="1"/>
  <c r="F123" i="16" s="1"/>
  <c r="F114" i="16" a="1"/>
  <c r="F114" i="16" s="1"/>
  <c r="F236" i="16" a="1"/>
  <c r="F236" i="16" s="1"/>
  <c r="B118" i="13" s="1"/>
  <c r="F231" i="16" a="1"/>
  <c r="F231" i="16" s="1"/>
  <c r="B113" i="13" s="1"/>
  <c r="F218" i="16" a="1"/>
  <c r="F218" i="16" s="1"/>
  <c r="B100" i="13" s="1"/>
  <c r="F224" i="16" a="1"/>
  <c r="F224" i="16" s="1"/>
  <c r="B106" i="13" s="1"/>
  <c r="F207" i="16" a="1"/>
  <c r="F207" i="16" s="1"/>
  <c r="B89" i="13" s="1"/>
  <c r="F103" i="16" a="1"/>
  <c r="F103" i="16" s="1"/>
  <c r="F97" i="16" a="1"/>
  <c r="F97" i="16" s="1"/>
  <c r="F90" i="16" a="1"/>
  <c r="F90" i="16" s="1"/>
  <c r="F76" i="16" a="1"/>
  <c r="F76" i="16" s="1"/>
  <c r="A32" i="11"/>
  <c r="A18" i="24"/>
  <c r="B11" i="21"/>
  <c r="M3" i="17"/>
  <c r="B12" i="25"/>
  <c r="A14" i="24"/>
  <c r="B9" i="21"/>
  <c r="A15" i="11"/>
  <c r="B12" i="21"/>
  <c r="B12" i="24"/>
  <c r="A14" i="6"/>
  <c r="A3" i="6"/>
  <c r="A7" i="11"/>
  <c r="A3" i="23"/>
  <c r="U3" i="17"/>
  <c r="A6" i="23"/>
  <c r="A22" i="21"/>
  <c r="A34" i="23"/>
  <c r="A54" i="22"/>
  <c r="A10" i="11"/>
  <c r="S4" i="17"/>
  <c r="A18" i="25"/>
  <c r="A1" i="11"/>
  <c r="B11" i="6"/>
  <c r="A9" i="11"/>
  <c r="A42" i="24"/>
  <c r="H4" i="17"/>
  <c r="A43" i="11"/>
  <c r="X4" i="17"/>
  <c r="A22" i="23"/>
  <c r="Q3" i="17"/>
  <c r="F45" i="11"/>
  <c r="G43" i="11"/>
  <c r="B11" i="23"/>
  <c r="A24" i="11"/>
  <c r="A5" i="11"/>
  <c r="D3" i="17"/>
  <c r="B9" i="23"/>
  <c r="B9" i="6"/>
  <c r="J4" i="17"/>
  <c r="V4" i="17"/>
  <c r="B11" i="22"/>
  <c r="D4" i="17"/>
  <c r="U4" i="17"/>
  <c r="A3" i="25"/>
  <c r="B9" i="22"/>
  <c r="A20" i="11"/>
  <c r="A4" i="25"/>
  <c r="B39" i="25"/>
  <c r="B10" i="22"/>
  <c r="F3" i="11"/>
  <c r="B8" i="6"/>
  <c r="A3" i="11"/>
  <c r="A26" i="23"/>
  <c r="A22" i="6"/>
  <c r="B3" i="17"/>
  <c r="B39" i="23"/>
  <c r="X3" i="17"/>
  <c r="B12" i="23"/>
  <c r="B8" i="24"/>
  <c r="E45" i="11"/>
  <c r="B10" i="23"/>
  <c r="A26" i="6"/>
  <c r="A46" i="25"/>
  <c r="A26" i="22"/>
  <c r="L4" i="17"/>
  <c r="A42" i="25"/>
  <c r="A38" i="11"/>
  <c r="A34" i="25"/>
  <c r="T3" i="17"/>
  <c r="A1" i="24"/>
  <c r="A3" i="22"/>
  <c r="C26" i="11"/>
  <c r="A50" i="21"/>
  <c r="A46" i="6"/>
  <c r="A4" i="24"/>
  <c r="A45" i="11"/>
  <c r="A1" i="17"/>
  <c r="F43" i="11"/>
  <c r="A13" i="11"/>
  <c r="A34" i="11"/>
  <c r="A50" i="6"/>
  <c r="I4" i="17"/>
  <c r="A18" i="6"/>
  <c r="A1" i="6"/>
  <c r="B8" i="23"/>
  <c r="A46" i="24"/>
  <c r="A11" i="11"/>
  <c r="A34" i="6"/>
  <c r="A30" i="25"/>
  <c r="G45" i="11"/>
  <c r="A6" i="22"/>
  <c r="A54" i="21"/>
  <c r="A18" i="21"/>
  <c r="B39" i="22"/>
  <c r="A54" i="6"/>
  <c r="B39" i="21"/>
  <c r="A42" i="23"/>
  <c r="A14" i="25"/>
  <c r="A4" i="6"/>
  <c r="A3" i="17"/>
  <c r="A46" i="23"/>
  <c r="A1" i="25"/>
  <c r="A18" i="22"/>
  <c r="E4" i="17"/>
  <c r="A4" i="23"/>
  <c r="K3" i="17"/>
  <c r="A14" i="22"/>
  <c r="B12" i="6"/>
  <c r="B8" i="22"/>
  <c r="A22" i="25"/>
  <c r="B12" i="22"/>
  <c r="F4" i="17"/>
  <c r="A1" i="23"/>
  <c r="B8" i="25"/>
  <c r="A3" i="21"/>
  <c r="A28" i="11"/>
  <c r="C24" i="11"/>
  <c r="B11" i="24"/>
  <c r="A6" i="21"/>
  <c r="A18" i="11"/>
  <c r="P4" i="17"/>
  <c r="B37" i="25"/>
  <c r="A50" i="22"/>
  <c r="O3" i="17"/>
  <c r="K4" i="17"/>
  <c r="A30" i="6"/>
  <c r="A42" i="22"/>
  <c r="E24" i="11"/>
  <c r="A54" i="25"/>
  <c r="A30" i="22"/>
  <c r="A40" i="11"/>
  <c r="A34" i="21"/>
  <c r="A34" i="22"/>
  <c r="B10" i="24"/>
  <c r="F3" i="17"/>
  <c r="A8" i="11"/>
  <c r="B10" i="21"/>
  <c r="A26" i="11"/>
  <c r="A26" i="21"/>
  <c r="A14" i="23"/>
  <c r="B37" i="23"/>
  <c r="B37" i="24"/>
  <c r="A30" i="24"/>
  <c r="A36" i="11"/>
  <c r="B10" i="6"/>
  <c r="A46" i="22"/>
  <c r="A54" i="23"/>
  <c r="A50" i="25"/>
  <c r="B11" i="25"/>
  <c r="A4" i="22"/>
  <c r="V3" i="17"/>
  <c r="A30" i="21"/>
  <c r="B9" i="25"/>
  <c r="A22" i="22"/>
  <c r="A6" i="6"/>
  <c r="B39" i="6"/>
  <c r="B39" i="24"/>
  <c r="A46" i="21"/>
  <c r="Q4" i="17"/>
  <c r="A34" i="24"/>
  <c r="A50" i="24"/>
  <c r="A4" i="21"/>
  <c r="W3" i="17"/>
  <c r="A30" i="23"/>
  <c r="A22" i="24"/>
  <c r="A42" i="21"/>
  <c r="A30" i="11"/>
  <c r="A1" i="22"/>
  <c r="A6" i="25"/>
  <c r="B37" i="22"/>
  <c r="R4" i="17"/>
  <c r="B9" i="24"/>
  <c r="B10" i="25"/>
  <c r="A12" i="11"/>
  <c r="C30" i="11"/>
  <c r="A26" i="24"/>
  <c r="H1" i="11"/>
  <c r="B37" i="21"/>
  <c r="G4" i="17"/>
  <c r="A18" i="23"/>
  <c r="M4" i="17"/>
  <c r="A22" i="11"/>
  <c r="A26" i="25"/>
  <c r="A3" i="24"/>
  <c r="C3" i="17"/>
  <c r="O4" i="17"/>
  <c r="A50" i="23"/>
  <c r="A6" i="24"/>
  <c r="A54" i="24"/>
  <c r="B8" i="21"/>
  <c r="T4" i="17"/>
  <c r="B37" i="6"/>
  <c r="A42" i="6"/>
  <c r="A1" i="21"/>
  <c r="W4" i="17"/>
  <c r="N4" i="17"/>
  <c r="A14" i="21"/>
  <c r="N13" i="17" l="1"/>
  <c r="N21" i="17"/>
  <c r="N29" i="17"/>
  <c r="M8" i="17"/>
  <c r="M16" i="17"/>
  <c r="M24" i="17"/>
  <c r="M32" i="17"/>
  <c r="N6" i="17"/>
  <c r="N14" i="17"/>
  <c r="N22" i="17"/>
  <c r="N30" i="17"/>
  <c r="M9" i="17"/>
  <c r="M17" i="17"/>
  <c r="M25" i="17"/>
  <c r="M33" i="17"/>
  <c r="N7" i="17"/>
  <c r="N15" i="17"/>
  <c r="N23" i="17"/>
  <c r="N31" i="17"/>
  <c r="M10" i="17"/>
  <c r="M18" i="17"/>
  <c r="M26" i="17"/>
  <c r="M34" i="17"/>
  <c r="N8" i="17"/>
  <c r="N16" i="17"/>
  <c r="N24" i="17"/>
  <c r="N32" i="17"/>
  <c r="M11" i="17"/>
  <c r="M19" i="17"/>
  <c r="M27" i="17"/>
  <c r="M5" i="17"/>
  <c r="N9" i="17"/>
  <c r="N17" i="17"/>
  <c r="N25" i="17"/>
  <c r="N33" i="17"/>
  <c r="M12" i="17"/>
  <c r="M20" i="17"/>
  <c r="M28" i="17"/>
  <c r="N10" i="17"/>
  <c r="N18" i="17"/>
  <c r="N26" i="17"/>
  <c r="N34" i="17"/>
  <c r="M13" i="17"/>
  <c r="M21" i="17"/>
  <c r="M29" i="17"/>
  <c r="N11" i="17"/>
  <c r="N19" i="17"/>
  <c r="N27" i="17"/>
  <c r="M6" i="17"/>
  <c r="M14" i="17"/>
  <c r="M22" i="17"/>
  <c r="M30" i="17"/>
  <c r="N12" i="17"/>
  <c r="N20" i="17"/>
  <c r="N28" i="17"/>
  <c r="M7" i="17"/>
  <c r="M15" i="17"/>
  <c r="M23" i="17"/>
  <c r="M31" i="17"/>
  <c r="E1" i="25"/>
  <c r="E1" i="24"/>
  <c r="E1" i="23"/>
  <c r="E1" i="22"/>
  <c r="E1" i="21"/>
  <c r="Y7" i="17"/>
  <c r="J32" i="17"/>
  <c r="E1" i="6"/>
  <c r="X1" i="17"/>
  <c r="J21" i="17"/>
  <c r="N5" i="17"/>
  <c r="W25" i="17"/>
  <c r="Y11" i="17"/>
  <c r="W20" i="17"/>
  <c r="Y20" i="17"/>
  <c r="Y19" i="17"/>
  <c r="Y34" i="17"/>
  <c r="W14" i="17"/>
  <c r="W16" i="17"/>
  <c r="J30" i="17"/>
  <c r="W31" i="17"/>
  <c r="W19" i="17"/>
  <c r="J11" i="17"/>
  <c r="W12" i="17"/>
  <c r="W8" i="17"/>
  <c r="Y27" i="17"/>
  <c r="W34" i="17"/>
  <c r="J19" i="17"/>
  <c r="J33" i="17"/>
  <c r="J15" i="17"/>
  <c r="W11" i="17"/>
  <c r="J5" i="17"/>
  <c r="W26" i="17"/>
  <c r="W22" i="17"/>
  <c r="J24" i="17"/>
  <c r="Y10" i="17"/>
  <c r="Y25" i="17"/>
  <c r="J6" i="17"/>
  <c r="J22" i="17"/>
  <c r="Y5" i="17"/>
  <c r="J20" i="17"/>
  <c r="Y30" i="17"/>
  <c r="Y33" i="17"/>
  <c r="J28" i="17"/>
  <c r="W18" i="17"/>
  <c r="J18" i="17"/>
  <c r="Y24" i="17"/>
  <c r="Y21" i="17"/>
  <c r="Y15" i="17"/>
  <c r="J31" i="17"/>
  <c r="J16" i="17"/>
  <c r="Y12" i="17"/>
  <c r="J9" i="17"/>
  <c r="J23" i="17"/>
  <c r="J29" i="17"/>
  <c r="W30" i="17"/>
  <c r="Y26" i="17"/>
  <c r="J25" i="17"/>
  <c r="J7" i="17"/>
  <c r="W29" i="17"/>
  <c r="W23" i="17"/>
  <c r="Y9" i="17"/>
  <c r="J34" i="17"/>
  <c r="W21" i="17"/>
  <c r="W10" i="17"/>
  <c r="J17" i="17"/>
  <c r="Y8" i="17"/>
  <c r="W17" i="17"/>
  <c r="W7" i="17"/>
  <c r="Y32" i="17"/>
  <c r="J26" i="17"/>
  <c r="Y22" i="17"/>
  <c r="W13" i="17"/>
  <c r="W32" i="17"/>
  <c r="W15" i="17"/>
  <c r="Y18" i="17"/>
  <c r="Y6" i="17"/>
  <c r="W33" i="17"/>
  <c r="W5" i="17"/>
  <c r="Y16" i="17"/>
  <c r="J8" i="17"/>
  <c r="J14" i="17"/>
  <c r="J10" i="17"/>
  <c r="Y14" i="17"/>
  <c r="Y13" i="17"/>
  <c r="Y23" i="17"/>
  <c r="W6" i="17"/>
  <c r="W27" i="17"/>
  <c r="J12" i="17"/>
  <c r="W9" i="17"/>
  <c r="Y31" i="17"/>
  <c r="J13" i="17"/>
  <c r="W28" i="17"/>
  <c r="W24" i="17"/>
  <c r="Y28" i="17"/>
  <c r="Y17" i="17"/>
  <c r="Y29" i="17"/>
  <c r="J27"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<sst xmlns="http://schemas.openxmlformats.org/spreadsheetml/2006/main" count="2490" uniqueCount="2292">
  <si>
    <t>Quantity</t>
  </si>
  <si>
    <t xml:space="preserve">Complementary pictures </t>
  </si>
  <si>
    <t>Context data</t>
  </si>
  <si>
    <t>Assembly data</t>
  </si>
  <si>
    <t>Green : the element has been tested and does not contain hazardous substance</t>
  </si>
  <si>
    <t>Grey : the element has not been tested but the auditor wanted to hightlight a potential hazard</t>
  </si>
  <si>
    <t>Red : the element has been tested and contain an hazardous substance but can eventually be reuse after  treatment</t>
  </si>
  <si>
    <t>White: the element has not been tested and the auditor does not wish to highlight a potential hazard</t>
  </si>
  <si>
    <t>Additional documents</t>
  </si>
  <si>
    <t>Suggested aplications</t>
  </si>
  <si>
    <t>Identified reuse potential : provisional conclusion</t>
  </si>
  <si>
    <t>Text box</t>
  </si>
  <si>
    <t>Element name</t>
  </si>
  <si>
    <t>length</t>
  </si>
  <si>
    <t>Total</t>
  </si>
  <si>
    <t>ID number</t>
  </si>
  <si>
    <t>Element identification</t>
  </si>
  <si>
    <t>Element data</t>
  </si>
  <si>
    <t>Environmental benefits</t>
  </si>
  <si>
    <t>Holz- und Stahlstrukturen</t>
  </si>
  <si>
    <t>Holz- und Stahltreppen</t>
  </si>
  <si>
    <t>Innentüren (Brandschutztüren, normale Türen)</t>
  </si>
  <si>
    <t>Parkett- und Riemenböden</t>
  </si>
  <si>
    <t>Leuchten</t>
  </si>
  <si>
    <t>Sanitärapparate</t>
  </si>
  <si>
    <t>Einbaugeräte</t>
  </si>
  <si>
    <t>Einbauschränke und -küchen</t>
  </si>
  <si>
    <t>Fassadenbleche</t>
  </si>
  <si>
    <t>Fenster</t>
  </si>
  <si>
    <t>Geländer</t>
  </si>
  <si>
    <t>Dämmungen</t>
  </si>
  <si>
    <t>Aussenbauteile</t>
  </si>
  <si>
    <t>Briefkästen</t>
  </si>
  <si>
    <t>Gebäudehülle</t>
  </si>
  <si>
    <t>Bezeichnung</t>
  </si>
  <si>
    <t>Bezugsgrösse</t>
  </si>
  <si>
    <t>Erläuterung</t>
  </si>
  <si>
    <t>m2 GF</t>
  </si>
  <si>
    <t>m2 FBF</t>
  </si>
  <si>
    <t>m LKG</t>
  </si>
  <si>
    <t>Kanalisation und Sickerleitungen unter oder an Gebäuden, einschliesslich Erdarbeiten, Schächten und dgl.</t>
  </si>
  <si>
    <t>m2 FAD</t>
  </si>
  <si>
    <t>Abdichtung gegen Wasser und lasttragende Dämmung unter Bodenplatten</t>
  </si>
  <si>
    <t>m2 FES</t>
  </si>
  <si>
    <t>Einzel- und Streifenfundamente, einschliesslich Baumeisteraushub, Kieskoffer und Sauberkeitsschicht</t>
  </si>
  <si>
    <t>m2 FBFN</t>
  </si>
  <si>
    <t>Nicht tragende Bodenplatten wie Kellerböden, Schwarzbeläge in Tiefgaragen und dgl., einschliesslich Baumeisteraushub, Kieskoffer und Sauberkeitsschicht</t>
  </si>
  <si>
    <t>m2 FBFT</t>
  </si>
  <si>
    <t>Tragende Bodenplatten, einschliesslich Baumeisteraushub, Kieskoffer und Sauberkeitsschicht</t>
  </si>
  <si>
    <t>m2 FWK</t>
  </si>
  <si>
    <t>m2 FAWK</t>
  </si>
  <si>
    <t>Aussenwände der Konstruktion, einschliesslich Öffnungsausbildung, Stürze, Brüstungen und Fugen</t>
  </si>
  <si>
    <t>m2 FIW</t>
  </si>
  <si>
    <t>lnnenwände der Konstruktion, einschliesslich Öffnungsausbildung, Stürze, Brüstungen und Fugen</t>
  </si>
  <si>
    <t>m LSK</t>
  </si>
  <si>
    <t>m LAST</t>
  </si>
  <si>
    <t>Aussenstützen der Konstruktion, einschliesslich Auflager und Durchstanzbewehrung</t>
  </si>
  <si>
    <t>m LI</t>
  </si>
  <si>
    <t>lnnenstützen der Konstruktion, einschliesslich Auflager und Durchstanzbewehrung</t>
  </si>
  <si>
    <t>m2 FDD</t>
  </si>
  <si>
    <t>m2 FD</t>
  </si>
  <si>
    <t>Decken der Konstruktion, einschliesslich Loggien, Ober- und Unterzüge</t>
  </si>
  <si>
    <t>m2 FTR</t>
  </si>
  <si>
    <t>Treppen, Rampen der Konstruktion, einschliesslich Podeste</t>
  </si>
  <si>
    <t>m2 FBAL</t>
  </si>
  <si>
    <t>Balkone und auskragende Laubengänge der Konstruktion, einschliesslich Kragplattenanschlüsse und dgl.</t>
  </si>
  <si>
    <t>m2 FDK</t>
  </si>
  <si>
    <t>Konstruktion des Daches, einschliesslich Vordächer und obere Abschlüsse unterirdischer Bauwerke</t>
  </si>
  <si>
    <t>Anlagen und Apparate Starkstrom wie Trafostationen, Schaltgerätekombinationen (SGK), Blindstromkompensations-, Notlicht-, Notstrom- und unterbruchsfreie Stromversorgungsanlagen sowie nicht in Dachhaut, äussere Wandbekleidung oder dgl. integrierte Energieerzeugungsanlagen</t>
  </si>
  <si>
    <t>Starkstrominstallationen wie Erdung, Potenzialeusgleich, innerer Blitzschutz‚ Zu- und Verteilleitungen, Installationssysteme, Kraft- und Lichtinstallationen für gebäudetechnische Anlagen</t>
  </si>
  <si>
    <t>Raum- und Sicherheitsleuchten</t>
  </si>
  <si>
    <t>St AE</t>
  </si>
  <si>
    <t>Elektrogeräte wie Boiler, Waschmaschinen, Heizkörper und dgl.</t>
  </si>
  <si>
    <t xml:space="preserve">Schwachstromanlagen und -apparate für Information, Telekommunikation, Evakuierung, Sicherheitsleittechnik und dgl. </t>
  </si>
  <si>
    <t>Schwachstrominstallationen für Informations-, Telekommunikations-‚ Evakuierungs-‚ Sicherheitsleitanlagen, Gebäudeautomation, Sicherheits-, technische Brandschutzanlagen und dgl.</t>
  </si>
  <si>
    <t>St ADG</t>
  </si>
  <si>
    <t>Anlagen als grafisch interaktive Verbindungssteile zum Menschen einschliesslich Software, Hardware, Bedien- und Anzeigegeräte</t>
  </si>
  <si>
    <t>Autonome Automationseinheiten bzw, Unterstationen zur Steuerung und Regelung der heizungs-‚ lüftungs-, klima- und elektrotechnischen Anlagen sowie zur Übernahme von übergeordneten Funktionen der Feldebene und der Raumautomation</t>
  </si>
  <si>
    <t>St AFG</t>
  </si>
  <si>
    <t>Messwert-‚ Kontaktgeber, Schalt- und Stellgeräte sowie Aktoren und Sensoren</t>
  </si>
  <si>
    <t>St AARA</t>
  </si>
  <si>
    <t>Anlagen und Geräte für Einzelraum- und Zonenregelungen, einschliesslich integrierter Überwachung, Steueriogik, Steuerung, Regelung und Optimierung der durch Kommunikationsfunktionen zusammengeschlossenen technischen Gebäudeausrüstung</t>
  </si>
  <si>
    <t>St ANK</t>
  </si>
  <si>
    <t>Netzwerkkomponenten für die lnformationsvermittlung zwischen Management-, Automationsebene, Raumautomation, Fremdsystemen und dgl.</t>
  </si>
  <si>
    <t>St ASK</t>
  </si>
  <si>
    <t>Kompakte Niederspannungs-Schaltgeräte mit Schutzeinrichtungen und Betriebsmitteln zum Steuern, Messen und Melden</t>
  </si>
  <si>
    <t>St AAI</t>
  </si>
  <si>
    <t>Definieren, Abstimmen und Umsetzen der systeminternen Kommunikation zwischen den Bauteilen der Gebäudeautomation sowie der Informations-, Telekommunikations-‚ Evakuierungs-‚ Sicherheitsleit-, Sicherheits-, technischen Brandschutzanlagen, des Sonnenschutzes, der Verdunkelung und dgl.</t>
  </si>
  <si>
    <t>St AAE</t>
  </si>
  <si>
    <t>Gefahrenmeldeanlagen zum Erkennen und Anzeigen der Anwesenheit, des Eindringens oder des versuchten Eindringens eines Einbrechers in überwachte Bereiche sowie zum automatischen Überwachen von Gegenständen bezüglich unbefugter Wegnahme</t>
  </si>
  <si>
    <t>St AAZK</t>
  </si>
  <si>
    <t>Anlagen für die automatische Überprüfung von Zutrittsberechtigungen, die Steuerung von Sperren sowie die Registrierung von Vorgängen</t>
  </si>
  <si>
    <t>St AAV</t>
  </si>
  <si>
    <t>Aufeinander abgestimmte technische Komponenten zur Bilderzeugung, Bildübertragung, Bildsteuerung, Bilddokumentation, Bildspeicherung, Bilddarstellung und Bildbewertung</t>
  </si>
  <si>
    <t>At AAPU</t>
  </si>
  <si>
    <t>Anlagen zur Überwachung von Grundstücken bezüglich unbefugtem Zutritt</t>
  </si>
  <si>
    <t>m2 NGFG</t>
  </si>
  <si>
    <t>St ABME</t>
  </si>
  <si>
    <t>Meldeanlagen, einschliesslich Brandmelder, Anzeige- und Alarmapparate zur Überwachung und zum Schutz von Bauwerken und Personen vor Brand</t>
  </si>
  <si>
    <t>St AG</t>
  </si>
  <si>
    <t>Meldeanlagen, einschliesslich Gasmelder, Anzeige- und Alarmapparate zur Überwachung und zum Schutz von Bauwerken und Personen vor verschmutzter Atemluft und Explosionsgefahr</t>
  </si>
  <si>
    <t>St AS</t>
  </si>
  <si>
    <t>Löschanlagen‚ einschliesslich Apparate, Leitungen und Anschlussstellen für die Nasslöschung wie Sprinkler und dgl.</t>
  </si>
  <si>
    <t>St AAT</t>
  </si>
  <si>
    <t>Löschanlagen‚ einschliesslich Apparate, Leitungen und Anschlussstellen für die Trockenlöschung‚ Sauerstoff-Reduktionsanlagen und dgl.</t>
  </si>
  <si>
    <t>St ALGE</t>
  </si>
  <si>
    <t>Schlauchhaspeln, Handfeuerlöscher und dgl.</t>
  </si>
  <si>
    <t>St AARW</t>
  </si>
  <si>
    <t>Anlagen zur Entrauchung im Brandfall</t>
  </si>
  <si>
    <t>m2 EBFW</t>
  </si>
  <si>
    <t>Tanks für feste und flüssige Brennstoffe, einschliesslich Zuleitungen zu den Wärmeerzeugern sowie Tank- und Lagerüberwachung</t>
  </si>
  <si>
    <t>Wärmeerzeugung</t>
  </si>
  <si>
    <t>Anlagen zur Erzeugung und Rückgewinnung von Wärme, Sensoren, Stellglieder sowie Abgasabführung, einschliesslich Erdregister, Erdkollektoren, Erdsonden und dgl.</t>
  </si>
  <si>
    <t>Hauptleitungen zur Verteilung, einschliesslich Pumpen, Ventile, Sensoren, Anschlussstellen und Dämmung</t>
  </si>
  <si>
    <t>Wärmeabgebende Bauteile in Böden, Wänden, Decken und Einzelelemente, einschliesslich Armaturen, Befestigungen, Unterverteilungen und dgl.</t>
  </si>
  <si>
    <t>m2 EBFK</t>
  </si>
  <si>
    <t>Tanks und Lager für feste und flüssige Stoffe, einschliesslich Zuleitungen zu den Kälteerzeugern sowie Tank- und Lagerüberwachung</t>
  </si>
  <si>
    <t>Kälteerzeugung</t>
  </si>
  <si>
    <t>Anlagen zur Erzeugung von Kälte, Sensoren, Stellglieder und dgl.</t>
  </si>
  <si>
    <t>Kälteabgebende Bauteile in Böden, Wänden, Decken (wie Kühldecken) und Einzelalemente, einschliesslich Armaturen, Befestigungen, Unterverteilungen und dgl.</t>
  </si>
  <si>
    <t>m3/h VD7</t>
  </si>
  <si>
    <t>m3/h VD71</t>
  </si>
  <si>
    <t>Kanäle zur Aussen- und Fortluftführung</t>
  </si>
  <si>
    <t>m3/h VD72</t>
  </si>
  <si>
    <t>Geräte zur zentralen Luftaufbereitung, wie Luftfilter, Luftbefeuchter, Luftentfeuchter, Wärmetauscher, Monoblock und dgl.</t>
  </si>
  <si>
    <t>m3/h VD73</t>
  </si>
  <si>
    <t>Hauptkanäle zur Luftverteilung, einschliesslich Klappen und Dämmung</t>
  </si>
  <si>
    <t>m3/h VD74</t>
  </si>
  <si>
    <t>Luftabgabe in Decken, Böden, Wänden und Einzelluftabgabe, einschliesslich Regulierungen, Steuerungen, Befestigungen, Dämmung und dgl.</t>
  </si>
  <si>
    <t>St AKZ</t>
  </si>
  <si>
    <t>Leitungen, Anschlüsse und Apparate für Küchenabluft, Zentralstaubsauganlagen, Schutzraumlüftung und dgl.</t>
  </si>
  <si>
    <t>St AAW</t>
  </si>
  <si>
    <t>St AAAP</t>
  </si>
  <si>
    <t>Armaturen und Apparate für sanitäre Einrichtungen sowie für technische und medizinische Gas-, Druckluftanlagen und dgl.</t>
  </si>
  <si>
    <t>St AI</t>
  </si>
  <si>
    <t>Selbsttragende, vormontierte Vorwandelemente</t>
  </si>
  <si>
    <t>St AWAA</t>
  </si>
  <si>
    <t>Aufbereitungsanlagen für Trink-‚ Brauch- und Abwasser</t>
  </si>
  <si>
    <t>m LV</t>
  </si>
  <si>
    <t>Leitungen für Kalt- und Warmwasser, Ventile, Messgeräte, Dämmung und dgl.</t>
  </si>
  <si>
    <t>m LELEI</t>
  </si>
  <si>
    <t>innen liegende Sammelleitungen, Fallleitungen, Grundleitungen, Einläufe, einschliesslich Anschlüsse, Entlüftungen, Dämmung und dgl.</t>
  </si>
  <si>
    <t>St AAG</t>
  </si>
  <si>
    <t>Gasleitungen, -verteilungen sowie technische und medizinische Anschlussstellen</t>
  </si>
  <si>
    <t>St AAD</t>
  </si>
  <si>
    <t>Leitungen, Verteilungen, Anschlussstellen für technische und medizinische Druckluft- und Vakuumanlagen</t>
  </si>
  <si>
    <t>St AT</t>
  </si>
  <si>
    <t>St AP</t>
  </si>
  <si>
    <t>Personenaufzüge, einschliesslich Antrieb, Steuerung, Kabinenbeleuchtung und -ausstattung</t>
  </si>
  <si>
    <t>St AL</t>
  </si>
  <si>
    <t>Lastenaufzüge, einschliesslich Antrieb, Steuerung, Kabinenbeleuchtung und -ausstattung</t>
  </si>
  <si>
    <t>St ABA</t>
  </si>
  <si>
    <t>Bettenaufzüge, einschliesslich Antrieb, Steuerung, Kabinenbeleuchtung und -ausstattung</t>
  </si>
  <si>
    <t>St AFF</t>
  </si>
  <si>
    <t>Fahrtreppen, horizontale und geneigte Fahrsteige, einschliesslich Antrieb und Steuerung</t>
  </si>
  <si>
    <t>St AH</t>
  </si>
  <si>
    <t>Hubtische, Verladestationen, Aufzüge und Hebeeinrichtungen für Personen mit eingeschränkter Mobilität, Befahranlagen für Fassaden und Dächer sowie Schrägaufzüge, einschliesslich Antrieb und Steuerung</t>
  </si>
  <si>
    <t>St APAN</t>
  </si>
  <si>
    <t>Mechanische Parkieranlagen, einschliesslich Antrieb und Steuerung</t>
  </si>
  <si>
    <t>St ATWE</t>
  </si>
  <si>
    <t>Automatische Warentransportanlagen, Rohrpostanlagen, Schiebeschrankanlagen, Rollgestellanlagen und dgl., einschliesslich Antrieb und Steuerung</t>
  </si>
  <si>
    <t>m2 FAW</t>
  </si>
  <si>
    <t>m2 FAWU</t>
  </si>
  <si>
    <t>m2 FWU</t>
  </si>
  <si>
    <t>Äussere Abdichtungen von Aussenwand unter Terrain, einschliesslich Anschlüsse</t>
  </si>
  <si>
    <t>m2 FAWDU</t>
  </si>
  <si>
    <t>Aussenwärmedämmung unter Terrain, einschliesslich ein- und mehrschichtige Putze</t>
  </si>
  <si>
    <t>m2 FSU</t>
  </si>
  <si>
    <t>Mechanischer Schutz der äusseren Wandbekleidung durch Schutzplatten, -matten und dgl.</t>
  </si>
  <si>
    <t>m2 FAWUE</t>
  </si>
  <si>
    <t>m2 FBAE</t>
  </si>
  <si>
    <t>Äussere Beschichtungen über Terrain, wie Putze, Anstriche und dgl., einschliesslich Anschlüsse</t>
  </si>
  <si>
    <t>m2 FAWDA</t>
  </si>
  <si>
    <t>Aussenwärmedämmungen mit Gewebeeinlage, Grund- und Deckputz (Kompaktfassade), einschliesslich Befestigungen, Kanten, Leibungen und Abschlüsse</t>
  </si>
  <si>
    <t>m2 FFB</t>
  </si>
  <si>
    <t>Fassadenbekleidungen, einschliesslich Wärmedämmung und Unterkonstruktion</t>
  </si>
  <si>
    <t>m2 FFSY</t>
  </si>
  <si>
    <t>Fassadensysteme über ein oder mehrere Geschosse wie Vorhangfassaden und Zweithautfassaden, einschliesslich Fenster und Sonnenschutz</t>
  </si>
  <si>
    <t>m2 FBUS</t>
  </si>
  <si>
    <t>Äussere Bekleidungen und Beschichtungen von Untersichten und Auskragungen</t>
  </si>
  <si>
    <t>m LASI</t>
  </si>
  <si>
    <t>Geländer, Gitter und dgl. zu Fenstern, Balkonen und Dacheinbauten, ohne integrierte Absturzsicherungen zu Fenstern, Dacheinbauten und dgl.</t>
  </si>
  <si>
    <t>m2 FEA</t>
  </si>
  <si>
    <t>m2 FFE</t>
  </si>
  <si>
    <t>Fenster in Aussenwand, einschliesslich Fensterbänke, Anschlüsse, Abdichtungen, Beschläge, Antriebe, integrierte Absturzsicherungen und dgl.</t>
  </si>
  <si>
    <t>m2 FTT</t>
  </si>
  <si>
    <t>Türen und Tore, einschliesslich Anschlüsse, Abdichtungen, Beschläge, Antriebe, Steuerung und dgl.</t>
  </si>
  <si>
    <t>m2 FSSC</t>
  </si>
  <si>
    <t>Äussere Sonnen- und Wetterschutzanlagen wie Lamellenstoren, Markisen, Rollläden und Blendschutzanlagen, einschliesslich Antriebe</t>
  </si>
  <si>
    <t>m2 FB</t>
  </si>
  <si>
    <t>m2 FDH</t>
  </si>
  <si>
    <t>m2 FDU</t>
  </si>
  <si>
    <t>Äussere Abdichtungen, Wärmedämmungen und Schutzschichten unter Terrain, einschliesslich Anschlüsse sowie Spenglerarbeiten</t>
  </si>
  <si>
    <t>m2 FFDA</t>
  </si>
  <si>
    <t>Dampfbremse, Dämmung, Abdichtung, Beschwerungsschicht, An- und Abschlüsse aus Blech, Nutzschichten, Dachbegrünung und integrierte Systeme zur Energieerzeugung</t>
  </si>
  <si>
    <t>m2 FDG</t>
  </si>
  <si>
    <t>Dampfbremse, Dämmung, Unterdach, Konterlattung, Eindeckung, An- und Abschlüsse aus Blech, Dachbegrünung sowie integrierte Systeme zur Energieerzeugung</t>
  </si>
  <si>
    <t>Äussere Blitzschutzanlagen mit Fang- und Ableitungen</t>
  </si>
  <si>
    <t>m2 FED</t>
  </si>
  <si>
    <t>m2 FEF</t>
  </si>
  <si>
    <t>Oberlichter, Ausstiege und dgl. zu Flachdächern, einschliesslich Anschlüsse, Abdichtungen, Beschläge, Antriebe, Sonnenschutz und integrierte Absturzsicherungen</t>
  </si>
  <si>
    <t>m2 FEG</t>
  </si>
  <si>
    <t>Fenster, Ausstiege und dgl. zu geneigten Dächern, einschliesslich Anschlüsse, Abdichtungen, Beschläge, Antriebe, Sonnenschutz und integrierte Absturzsicherungen</t>
  </si>
  <si>
    <t>m2 FTTT</t>
  </si>
  <si>
    <t>m2 FTF</t>
  </si>
  <si>
    <t>Feste Trennwände (weder zu Konstruktion noch zu Ausstattung gehörend) wie Leichtbauwände, innere Verglasungen und dgl.</t>
  </si>
  <si>
    <t>m2 FTB</t>
  </si>
  <si>
    <t>Bewegliche Trennwände (weder zu Konstruktion noch zu Ausstattung gehörend) wie Elementwände, innere Verglasungen und dgl.</t>
  </si>
  <si>
    <t>m2 FI</t>
  </si>
  <si>
    <t>Innere Fenster, einschliesslich Anschlüsse, Abdichtungen, Beschläge, Antriebe und dgl.</t>
  </si>
  <si>
    <t>m2 FII</t>
  </si>
  <si>
    <t>Innere Türen und Tore, einschliesslich Anschlüsse, Abdichtungen, Beschläge, Antriebe, Steuerung und dgl.</t>
  </si>
  <si>
    <t>m2 FV</t>
  </si>
  <si>
    <t>Innere Verdunkelung und Blendschutz, einschliesslich Antriebe</t>
  </si>
  <si>
    <t>m2 FBBE</t>
  </si>
  <si>
    <t>m2 FUB</t>
  </si>
  <si>
    <t>Estriche, Doppelböden und dgl. als Träger fertiger Bodenbeläge, einschliesslich Dämmungen und Abdichtungen</t>
  </si>
  <si>
    <t>m2 FBBEF</t>
  </si>
  <si>
    <t>Fertige und fugenlose Bodenbeläge und Beschichtungen, einschliesslich Sockel und Oberflächenbehandlung</t>
  </si>
  <si>
    <t>m2 FWBE</t>
  </si>
  <si>
    <t>m2 FUW</t>
  </si>
  <si>
    <t>Unterkonstruktionen, Vorsatzschalen, Putze und dgl. als Träger fertiger Bekleidungen, einschliesslich Dämmungen, Dichtungen und Befestigungen</t>
  </si>
  <si>
    <t>m2 FWBEF</t>
  </si>
  <si>
    <t>Fertige und fugenlose Bekleidungen und Beschichtungen von Wänden und Stützen im Gebäude</t>
  </si>
  <si>
    <t>m2 FDB</t>
  </si>
  <si>
    <t>m2 FUD</t>
  </si>
  <si>
    <t>Unterkonstruktionen und Putze als Träger fertiger Bekleidungen von Decken und lnnenseiten von Dächern</t>
  </si>
  <si>
    <t>m2 FDBF</t>
  </si>
  <si>
    <t>Fertige und fugenlose Bekleidungen und Beschichtungen von Decken und lnnenseiten von Dächern auf Unterkonstruktion</t>
  </si>
  <si>
    <t>St AERE</t>
  </si>
  <si>
    <t>Einbauschränke, Regale, Garderoben und dgl.</t>
  </si>
  <si>
    <t>St AEK</t>
  </si>
  <si>
    <t>Haushalts- und Kleinküchen, einschliesslich Geräte, Armaturen und Zubehör</t>
  </si>
  <si>
    <t>m LFI</t>
  </si>
  <si>
    <t>Fenstersimse, Vorhangbretter und dgl.</t>
  </si>
  <si>
    <t>Geländer, Handläufe, Rammschutz, mechanische und mechatronische Schliessanlagen, Schutzraumbauteile‚ -einrichtungen und dgl.</t>
  </si>
  <si>
    <t>St AOC</t>
  </si>
  <si>
    <t>Öfen und Cheminées, einschliesslich Anschlüsse</t>
  </si>
  <si>
    <t>Briefkästen, Pneuschränke, Wäschehängen und dgl.</t>
  </si>
  <si>
    <t>Fest eingebaute Pflanztröge, Wasserflächen und dgl. im Gebäude</t>
  </si>
  <si>
    <t>m2 NFH</t>
  </si>
  <si>
    <t>m2 NFH1</t>
  </si>
  <si>
    <t>m2 NFH11</t>
  </si>
  <si>
    <t>Versorgung von Produktions- und Laboranlagen mit Medien und dgl. sowie Entsorgung</t>
  </si>
  <si>
    <t>m2 NFH12</t>
  </si>
  <si>
    <t>Eingebaute Maschinen und Apparate für Produktions- und Laboranlagen</t>
  </si>
  <si>
    <t>m2 NFH13</t>
  </si>
  <si>
    <t>Systeme zur Steuerung von Produktions- und Laboranlagen</t>
  </si>
  <si>
    <t>m2 NFH14</t>
  </si>
  <si>
    <t>Einbauten in Produktions- und Laboranlagen</t>
  </si>
  <si>
    <t>m2 NFH2</t>
  </si>
  <si>
    <t>m2 NFH21</t>
  </si>
  <si>
    <t>Versorgung von Grossküchen mit Medien und dgl. sowie Entsorgung</t>
  </si>
  <si>
    <t>m2 NFH22</t>
  </si>
  <si>
    <t>Eingebaute Maschinen und Apparate für Grossküchen</t>
  </si>
  <si>
    <t>m2 NFH23</t>
  </si>
  <si>
    <t>Systeme zur Steuerung von Grossküchen</t>
  </si>
  <si>
    <t>m2 NFH24</t>
  </si>
  <si>
    <t>Einbauten in Grossküchen</t>
  </si>
  <si>
    <t>m2 NFH3</t>
  </si>
  <si>
    <t>m2 NFH31</t>
  </si>
  <si>
    <t>Versorgung von Wäscherei- und Reinigungsanlagen mit Medien und dgl. sowie Entsorgung</t>
  </si>
  <si>
    <t>m2 NFH32</t>
  </si>
  <si>
    <t>Eingebaute Maschinen und Apparate für Wäscherei- und Reinigungsanlagen</t>
  </si>
  <si>
    <t>m2 NFH33</t>
  </si>
  <si>
    <t>Systeme zur Steuerung von Wäscherei- und Reinigungsanlagen</t>
  </si>
  <si>
    <t>m2 NFH34</t>
  </si>
  <si>
    <t>Einbauten in Wäscherei- und Reinigungsanlagen</t>
  </si>
  <si>
    <t>m2 NFH4</t>
  </si>
  <si>
    <t>m2 NFH41</t>
  </si>
  <si>
    <t>Vitaldatenübemrachung und Diagnostik, einschliesslich Archivierungssysteme, Zubehör und dgl.</t>
  </si>
  <si>
    <t>m2 NFH42</t>
  </si>
  <si>
    <t>Geräte für die allgemeine und erweiterte Pflege, wie Medizinalgas-, Absauggeräte, Pumpen, Atemtherapie-‚ Antidekubitusgeräte sowie lnfusions-‚ Transfusions-, lnkubationsgeräte, Schrittmacher und dgl., einschliesslich Zubehör</t>
  </si>
  <si>
    <t>m2 NFH43</t>
  </si>
  <si>
    <t>Geräte für die Anästhesie, Chirurgie, Therapie, Strahlentherapie, Geräte für Menschen mit Behinderung, Geräte für weitere Behandlungen sowie medizinische Kälte- und Wärmeanlagen und dgl., einschliesslich Zubehör</t>
  </si>
  <si>
    <t>m2 NFH44</t>
  </si>
  <si>
    <t>Geräte und Anlagen für Umgang mit Stoffen, für Analyse und Dosimetrie</t>
  </si>
  <si>
    <t>m2 NFH45</t>
  </si>
  <si>
    <t>Reinigung, Trocknung, Desinfektion und Sterilisation von medizinisch genutzten Materialien und Räumen</t>
  </si>
  <si>
    <t>m2 NFH46</t>
  </si>
  <si>
    <t>Medizinisches Mobiliar wie Schränke, Regale, Korpusse, Tische, Sitzmöbel, Betten, Liegen, medizinisches Kleinmobiliar sowie Leuchten und dgl.</t>
  </si>
  <si>
    <t>m2 NFH47</t>
  </si>
  <si>
    <t>Medizinisches Kleininventar, Rollmobiliar und Wagen</t>
  </si>
  <si>
    <t>m2 NFH48</t>
  </si>
  <si>
    <t>Medizinische Textilien wie Bettwaren, Stütz-, Polstermaterialien, Bekleidung, Schutzanzüge und Abdeckungen</t>
  </si>
  <si>
    <t>m2 NFH49</t>
  </si>
  <si>
    <t>Geräte und Fahrzeuge für den Transport von Patienten, Betten, Krankenliegen und dgl.</t>
  </si>
  <si>
    <t>m2 NFH410</t>
  </si>
  <si>
    <t>Medizinische Einweg- und Mehrwegmittel</t>
  </si>
  <si>
    <t>m2 NFH5</t>
  </si>
  <si>
    <t>m2 NFH51</t>
  </si>
  <si>
    <t>Versorgung von Räumen und Anlagen für Bildung und Kultur mit Medien und dgl. sowie Entsorgung</t>
  </si>
  <si>
    <t>m2 NFH52</t>
  </si>
  <si>
    <t>Eingebaute Maschinen und Apparate für Räume und Anlagen für Bildung und Kultur</t>
  </si>
  <si>
    <t>m2 NFH53</t>
  </si>
  <si>
    <t>Systeme zur Steuerung von Räumen und Anlagen für Bildung und Kultur</t>
  </si>
  <si>
    <t>m2 NFH54</t>
  </si>
  <si>
    <t>Einbauten in Räumen und Anlagen für Bildung und Kultur</t>
  </si>
  <si>
    <t>m2 NFH6</t>
  </si>
  <si>
    <t>m2 NFH61</t>
  </si>
  <si>
    <t>Versorgung von Sport- und Freizeitanlagen mit Medien und dgl. sowie Entsorgung</t>
  </si>
  <si>
    <t>m2 NFH62</t>
  </si>
  <si>
    <t>Eingebaute Maschinen und Apparate für Sport- und Freizeitanlagen</t>
  </si>
  <si>
    <t>m2 NFH63</t>
  </si>
  <si>
    <t>Systeme zur Steuerung von Sport- und Freizeitanlagen</t>
  </si>
  <si>
    <t>m2 NFH64</t>
  </si>
  <si>
    <t>Einbauten in Sport- und Freizeitanlagen</t>
  </si>
  <si>
    <t>m2 NFH7</t>
  </si>
  <si>
    <t>m2 NFH71</t>
  </si>
  <si>
    <t>Versorgung von nutzungsspezifische Anlagen mit Medien und dgl. sowie Entsorgung</t>
  </si>
  <si>
    <t>m2 NFH72</t>
  </si>
  <si>
    <t>Eingebaute Maschinen und Apparate für nutzungsspezifische Anlagen</t>
  </si>
  <si>
    <t>m2 NFH73</t>
  </si>
  <si>
    <t>Systeme zur Steuerung von nutzungsspezifischen Anlagen</t>
  </si>
  <si>
    <t>m2 NFH74</t>
  </si>
  <si>
    <t>Einbauten in nutzungsspezifische Anlagen</t>
  </si>
  <si>
    <t>m2 BUF</t>
  </si>
  <si>
    <t>m2 FS</t>
  </si>
  <si>
    <t>Stützmauern, einschliesslich Aushub, Fundationen und Hinterfüllung</t>
  </si>
  <si>
    <t>m2 FWFS</t>
  </si>
  <si>
    <t>Frei stehende Wände und Mauern, einschliesslich Aushub und Fundation</t>
  </si>
  <si>
    <t>m2 FK</t>
  </si>
  <si>
    <t>Vorgefertigte oder vor Ort erstellte Kleinbauwerke wie Fluchtröhren, Notausstiege und dgl., einschliesslich Aushub, Fundation, Unterkonstruktion und Hinterfüllung</t>
  </si>
  <si>
    <t>m2 FGR</t>
  </si>
  <si>
    <t>m2 FVS</t>
  </si>
  <si>
    <t>Einbringen und Bearbeiten des Bodens zur Vorbereitung von Ansaat und Bepflanzung</t>
  </si>
  <si>
    <t>m2 FR</t>
  </si>
  <si>
    <t>m2 FBEP</t>
  </si>
  <si>
    <t>Bepflanzung mit Stauden, Sträuchern, Bäumen und dgl.</t>
  </si>
  <si>
    <t>m2 FWA</t>
  </si>
  <si>
    <t>Wasserflächen, einschliesslich Aushub, Abdichtungen und Bepflanzung</t>
  </si>
  <si>
    <t>m2 FHA</t>
  </si>
  <si>
    <t>m2 FPL</t>
  </si>
  <si>
    <t>Fundationsschichten und Trennlagen von Hartflächen</t>
  </si>
  <si>
    <t>m LA</t>
  </si>
  <si>
    <t>Abschlüsse zur Abgrenzung von Teilflächen und dgl.</t>
  </si>
  <si>
    <t>Trag- und Deckschichten von Strassen, Wegen und Plätzen</t>
  </si>
  <si>
    <t>m LGO</t>
  </si>
  <si>
    <t>Gleisoberbau für Grundstückserschliessung aus Schienen auf Schwellen und Schotter sowie auf fester Fahrbahn, einschliesslich Zugsicherung und Signale</t>
  </si>
  <si>
    <t>m LRSY</t>
  </si>
  <si>
    <t>Rückhaltesysteme gegen den Anprall oder Absturz von Personen und Fahrzeugen</t>
  </si>
  <si>
    <t>m LEF</t>
  </si>
  <si>
    <t>Abgrenzungen wie Zäune und Mauern sowie Sicherung des Grundstücks gegen unbefugten Zutritt, einschliesslich Durchgänge</t>
  </si>
  <si>
    <t>m2 FIS</t>
  </si>
  <si>
    <t>Massnahmen zum Schutz vor lmmissionen wie Lärmschutzwände und dgl.</t>
  </si>
  <si>
    <t>Zuleitungen, Schaltgerätekombinationen (SGK), Starkstrom-, Schwachstrom- und Beleuchtungsinstallationen, Stark- und Schwachstromapparate, Aussenleuchten und dgl.</t>
  </si>
  <si>
    <t>Anlagen zur Lagerung, Erzeugung, Verteilung und Abgabe von Wärme in der Umgebung</t>
  </si>
  <si>
    <t>Anlagen zur Lagerung, Erzeugung, Verteilung und Abgabe von Kälte in der Umgebung</t>
  </si>
  <si>
    <t>Anlagen zur Versorgung und Entsorgung von Wasser, Gas und Druckluft, einschliesslich Armaturen und Anschlussstellen in der Umgebung</t>
  </si>
  <si>
    <t>Anlagen zur Beförderung von Personen und Lasten in der Umgebung</t>
  </si>
  <si>
    <t>St AA</t>
  </si>
  <si>
    <t>Ausstattungsgegenstände wie Tische, Bänke, Stühle, Kehrichtbehälter, Abfallcontainer und dgl., einschliesslich Unterkonstruktion</t>
  </si>
  <si>
    <t>St AGU</t>
  </si>
  <si>
    <t>Spiel- und Sportgeräte in der Umgebung, einschliesslich Unterkonstruktion</t>
  </si>
  <si>
    <t>m2 NF</t>
  </si>
  <si>
    <t>Allgemeines Mobiliar wie Tische, Stühle, Schränke und dgl.</t>
  </si>
  <si>
    <t>Nutzungsspezifisches Mobiliar wie Schulmöbel, Büromöbel und dgl.</t>
  </si>
  <si>
    <t>Mobile und nicht eingebaute Leuchten einschliesslich Lampen,</t>
  </si>
  <si>
    <t>Tafeln, Schilder, Markierungen und dgl. zur Information und Orientierung</t>
  </si>
  <si>
    <t>Allgemeines Kleininventar wie Geschirr, Besteck und dgl.</t>
  </si>
  <si>
    <t>Nutzungsspezifisches Kleininventar wie Werkzeuge, Behälter für chemische Flüssigkeiten und dgl.</t>
  </si>
  <si>
    <t>Mobile Geräte und Apparate wie Kopierer, Putzmaschinen, Kafieeautomaten und dgl.</t>
  </si>
  <si>
    <t>Allgemeine Textilien wie Vorhänge, Teppiche und dgl.</t>
  </si>
  <si>
    <t>Nutzungsspezifische Textilien wie Hotelbettwäsche, Tischwäsche in Restaurants und dgl.</t>
  </si>
  <si>
    <t>CHF BBI</t>
  </si>
  <si>
    <t>St AK</t>
  </si>
  <si>
    <t>Künstlerisch gestaltete Objekte wie Skulpturen, Gemälde und dgl., einschliesslich Künstlerhonorar</t>
  </si>
  <si>
    <t>St ABK</t>
  </si>
  <si>
    <t>Künstlerisch gestaltete Bauteile wie Beliefs‚ Mosaiken, Fresken und dgl., einschliesslich Künstlerhonorar</t>
  </si>
  <si>
    <t>Angesäter Rasen und Rollrasen, einschliesslich erster Schnitt</t>
  </si>
  <si>
    <t>C Konstruktion Gebäude</t>
  </si>
  <si>
    <t>D Technik Gebäude</t>
  </si>
  <si>
    <t>E Äussere Wandbekleidung Gebäude</t>
  </si>
  <si>
    <t>F Bedachung Gebäude</t>
  </si>
  <si>
    <t>G Ausbau Gebäude</t>
  </si>
  <si>
    <t>H Nutzungsspezifische Anlage Gebäude</t>
  </si>
  <si>
    <t>I Umgebung Gebäude</t>
  </si>
  <si>
    <t>J Ausstattung Gebäude</t>
  </si>
  <si>
    <t>C 1 Bodenplatte, Fundament</t>
  </si>
  <si>
    <t>C 2 Wandkonstruktion</t>
  </si>
  <si>
    <t>C 3 Stützenkonstruktion</t>
  </si>
  <si>
    <t>C 4 Deckenkonstruktion, Dachkonstruktion</t>
  </si>
  <si>
    <t>D 1 Elektroanlage</t>
  </si>
  <si>
    <t>D 2 Gebäudeautomation</t>
  </si>
  <si>
    <t>D 3 Sicherheitsanlage</t>
  </si>
  <si>
    <t>D 4 Technische Brandschutzanlage</t>
  </si>
  <si>
    <t>D 5 Wärmeanlage</t>
  </si>
  <si>
    <t>D 6 Kälteanlage</t>
  </si>
  <si>
    <t>D 7 Lufttechnische Anlage</t>
  </si>
  <si>
    <t>D 8 Wasser-, Gas-, Druckluftanlage</t>
  </si>
  <si>
    <t>D 9 Transportanlage</t>
  </si>
  <si>
    <t>E 1 Äussere Wandbekleidung unter Terrain</t>
  </si>
  <si>
    <t>E 2 Äussere Wandbekleidung über Terrain</t>
  </si>
  <si>
    <t>E 3 Einbaute zu Aussenwand</t>
  </si>
  <si>
    <t>F 1 Dachhaut</t>
  </si>
  <si>
    <t>F 2 Einbaute zu Dach</t>
  </si>
  <si>
    <t>G 1 Trennwand, Tür, Tor</t>
  </si>
  <si>
    <t>G 2 Bodenbelag</t>
  </si>
  <si>
    <t>G 3 Wandbekleidung</t>
  </si>
  <si>
    <t>G 4 Deckenbekleidung</t>
  </si>
  <si>
    <t>G 5 Einbaute, Schutzeinrichtung zu Ausbau</t>
  </si>
  <si>
    <t>H 1 Produktionsanlage, Laboranlage</t>
  </si>
  <si>
    <t>H 2 Grossküche</t>
  </si>
  <si>
    <t>H 3 Wäschereianlage, Reinigungsanlage</t>
  </si>
  <si>
    <t>H 4 Spitalanlage</t>
  </si>
  <si>
    <t>H 5 Anlage für Bildung, Kultur</t>
  </si>
  <si>
    <t>H 6 Sportanlage, Freizeitanlage</t>
  </si>
  <si>
    <t>H 7 Weitere nutzungsspezifische Anlage</t>
  </si>
  <si>
    <t>I 2 Umgebungsbauwerk</t>
  </si>
  <si>
    <t>I 3 Grünfläche</t>
  </si>
  <si>
    <t>I 4 Hartfläche</t>
  </si>
  <si>
    <t>I 5 Schutzeinrichtung Umgebung</t>
  </si>
  <si>
    <t>I 6 Technik Umgebung</t>
  </si>
  <si>
    <t>I 7 Ausstattung Umgebung</t>
  </si>
  <si>
    <t>J 1 Mobiliar</t>
  </si>
  <si>
    <t>J 2 Kleininventar</t>
  </si>
  <si>
    <t>J 3 Textilien</t>
  </si>
  <si>
    <t>J 4 Kunst am Bau</t>
  </si>
  <si>
    <t>BkpC</t>
  </si>
  <si>
    <t>BkpD</t>
  </si>
  <si>
    <t>BkpE</t>
  </si>
  <si>
    <t>BkpF</t>
  </si>
  <si>
    <t>BkpG</t>
  </si>
  <si>
    <t>BkpH</t>
  </si>
  <si>
    <t>BkpI</t>
  </si>
  <si>
    <t>BkpJ</t>
  </si>
  <si>
    <t>BkpC1</t>
  </si>
  <si>
    <t>BkpC2</t>
  </si>
  <si>
    <t>BkpC3</t>
  </si>
  <si>
    <t>BkpC4</t>
  </si>
  <si>
    <t>BkpD1</t>
  </si>
  <si>
    <t>BkpD2</t>
  </si>
  <si>
    <t>BkpD3</t>
  </si>
  <si>
    <t>BkpD4</t>
  </si>
  <si>
    <t>BkpD5</t>
  </si>
  <si>
    <t>BkpD6</t>
  </si>
  <si>
    <t>BkpD7</t>
  </si>
  <si>
    <t>BkpD8</t>
  </si>
  <si>
    <t>BkpD9</t>
  </si>
  <si>
    <t>BkpE1</t>
  </si>
  <si>
    <t>BkpE2</t>
  </si>
  <si>
    <t>BkpE3</t>
  </si>
  <si>
    <t>BkpF1</t>
  </si>
  <si>
    <t>BkpF2</t>
  </si>
  <si>
    <t>BkpG1</t>
  </si>
  <si>
    <t>BkpG2</t>
  </si>
  <si>
    <t>BkpG3</t>
  </si>
  <si>
    <t>BkpG4</t>
  </si>
  <si>
    <t>BkpG5</t>
  </si>
  <si>
    <t>BkpH1</t>
  </si>
  <si>
    <t>BkpH2</t>
  </si>
  <si>
    <t>BkpH3</t>
  </si>
  <si>
    <t>BkpH4</t>
  </si>
  <si>
    <t>BkpH5</t>
  </si>
  <si>
    <t>BkpH6</t>
  </si>
  <si>
    <t>BkpH7</t>
  </si>
  <si>
    <t>BkpI2</t>
  </si>
  <si>
    <t>BkpI3</t>
  </si>
  <si>
    <t>BkpI4</t>
  </si>
  <si>
    <t>BkpI5</t>
  </si>
  <si>
    <t>BkpI6</t>
  </si>
  <si>
    <t>BkpI7</t>
  </si>
  <si>
    <t>BkpJ1</t>
  </si>
  <si>
    <t>BkpJ2</t>
  </si>
  <si>
    <t>BkpJ3</t>
  </si>
  <si>
    <t>BkpJ4</t>
  </si>
  <si>
    <t>BkpC11</t>
  </si>
  <si>
    <t>BkpC12</t>
  </si>
  <si>
    <t>BkpC13</t>
  </si>
  <si>
    <t>BkpC14</t>
  </si>
  <si>
    <t>BkpC15</t>
  </si>
  <si>
    <t>BkpC21</t>
  </si>
  <si>
    <t>BkpC22</t>
  </si>
  <si>
    <t>BkpC31</t>
  </si>
  <si>
    <t>BkpC32</t>
  </si>
  <si>
    <t>BkpC41</t>
  </si>
  <si>
    <t>BkpC42</t>
  </si>
  <si>
    <t>BkpC43</t>
  </si>
  <si>
    <t>BkpC44</t>
  </si>
  <si>
    <t>BkpD11</t>
  </si>
  <si>
    <t>BkpD12</t>
  </si>
  <si>
    <t>BkpD13</t>
  </si>
  <si>
    <t>BkpD14</t>
  </si>
  <si>
    <t>BkpD15</t>
  </si>
  <si>
    <t>BkpD16</t>
  </si>
  <si>
    <t>BkpD21</t>
  </si>
  <si>
    <t>BkpD22</t>
  </si>
  <si>
    <t>BkpD23</t>
  </si>
  <si>
    <t>BkpD24</t>
  </si>
  <si>
    <t>BkpD25</t>
  </si>
  <si>
    <t>BkpD26</t>
  </si>
  <si>
    <t>BkpD27</t>
  </si>
  <si>
    <t>BkpD31</t>
  </si>
  <si>
    <t>BkpD32</t>
  </si>
  <si>
    <t>BkpD33</t>
  </si>
  <si>
    <t>BkpD34</t>
  </si>
  <si>
    <t>BkpD41</t>
  </si>
  <si>
    <t>BkpD42</t>
  </si>
  <si>
    <t>BkpD43</t>
  </si>
  <si>
    <t>BkpD44</t>
  </si>
  <si>
    <t>BkpD45</t>
  </si>
  <si>
    <t>BkpD46</t>
  </si>
  <si>
    <t>BkpD51</t>
  </si>
  <si>
    <t>BkpD52</t>
  </si>
  <si>
    <t>BkpD53</t>
  </si>
  <si>
    <t>BkpD54</t>
  </si>
  <si>
    <t>BkpD61</t>
  </si>
  <si>
    <t>BkpD62</t>
  </si>
  <si>
    <t>BkpD63</t>
  </si>
  <si>
    <t>BkpD64</t>
  </si>
  <si>
    <t>BkpD71</t>
  </si>
  <si>
    <t>BkpD72</t>
  </si>
  <si>
    <t>BkpD73</t>
  </si>
  <si>
    <t>BkpD74</t>
  </si>
  <si>
    <t>BkpD75</t>
  </si>
  <si>
    <t>BkpD81</t>
  </si>
  <si>
    <t>BkpD82</t>
  </si>
  <si>
    <t>BkpD83</t>
  </si>
  <si>
    <t>BkpD84</t>
  </si>
  <si>
    <t>BkpD85</t>
  </si>
  <si>
    <t>BkpD86</t>
  </si>
  <si>
    <t>BkpD87</t>
  </si>
  <si>
    <t>BkpD91</t>
  </si>
  <si>
    <t>BkpD92</t>
  </si>
  <si>
    <t>BkpD93</t>
  </si>
  <si>
    <t>BkpD94</t>
  </si>
  <si>
    <t>BkpD95</t>
  </si>
  <si>
    <t>BkpD96</t>
  </si>
  <si>
    <t>BkpD97</t>
  </si>
  <si>
    <t>BkpE11</t>
  </si>
  <si>
    <t>BkpE12</t>
  </si>
  <si>
    <t>BkpE13</t>
  </si>
  <si>
    <t>BkpE21</t>
  </si>
  <si>
    <t>BkpE22</t>
  </si>
  <si>
    <t>BkpE23</t>
  </si>
  <si>
    <t>BkpE24</t>
  </si>
  <si>
    <t>BkpE25</t>
  </si>
  <si>
    <t>BkpE26</t>
  </si>
  <si>
    <t>BkpE31</t>
  </si>
  <si>
    <t>BkpE32</t>
  </si>
  <si>
    <t>BkpE33</t>
  </si>
  <si>
    <t>BkpF11</t>
  </si>
  <si>
    <t>BkpF12</t>
  </si>
  <si>
    <t>BkpF13</t>
  </si>
  <si>
    <t>BkpF14</t>
  </si>
  <si>
    <t>BkpF21</t>
  </si>
  <si>
    <t>BkpF22</t>
  </si>
  <si>
    <t>BkpG11</t>
  </si>
  <si>
    <t>BkpG12</t>
  </si>
  <si>
    <t>BkpG13</t>
  </si>
  <si>
    <t>BkpG14</t>
  </si>
  <si>
    <t>BkpG15</t>
  </si>
  <si>
    <t>BkpG21</t>
  </si>
  <si>
    <t>BkpG22</t>
  </si>
  <si>
    <t>BkpG31</t>
  </si>
  <si>
    <t>BkpG32</t>
  </si>
  <si>
    <t>BkpG41</t>
  </si>
  <si>
    <t>BkpG42</t>
  </si>
  <si>
    <t>BkpG51</t>
  </si>
  <si>
    <t>BkpG52</t>
  </si>
  <si>
    <t>BkpG53</t>
  </si>
  <si>
    <t>BkpG54</t>
  </si>
  <si>
    <t>BkpG55</t>
  </si>
  <si>
    <t>BkpG56</t>
  </si>
  <si>
    <t>BkpG57</t>
  </si>
  <si>
    <t>BkpH11</t>
  </si>
  <si>
    <t>BkpH12</t>
  </si>
  <si>
    <t>BkpH13</t>
  </si>
  <si>
    <t>BkpH14</t>
  </si>
  <si>
    <t>BkpH21</t>
  </si>
  <si>
    <t>BkpH22</t>
  </si>
  <si>
    <t>BkpH23</t>
  </si>
  <si>
    <t>BkpH24</t>
  </si>
  <si>
    <t>BkpH31</t>
  </si>
  <si>
    <t>BkpH32</t>
  </si>
  <si>
    <t>BkpH33</t>
  </si>
  <si>
    <t>BkpH34</t>
  </si>
  <si>
    <t>BkpH41</t>
  </si>
  <si>
    <t>BkpH42</t>
  </si>
  <si>
    <t>BkpH43</t>
  </si>
  <si>
    <t>BkpH44</t>
  </si>
  <si>
    <t>BkpH45</t>
  </si>
  <si>
    <t>BkpH46</t>
  </si>
  <si>
    <t>BkpH47</t>
  </si>
  <si>
    <t>BkpH48</t>
  </si>
  <si>
    <t>BkpH49</t>
  </si>
  <si>
    <t>BkpH51</t>
  </si>
  <si>
    <t>BkpH52</t>
  </si>
  <si>
    <t>BkpH53</t>
  </si>
  <si>
    <t>BkpH54</t>
  </si>
  <si>
    <t>BkpH61</t>
  </si>
  <si>
    <t>BkpH62</t>
  </si>
  <si>
    <t>BkpH63</t>
  </si>
  <si>
    <t>BkpH64</t>
  </si>
  <si>
    <t>BkpH71</t>
  </si>
  <si>
    <t>BkpH72</t>
  </si>
  <si>
    <t>BkpH73</t>
  </si>
  <si>
    <t>BkpH74</t>
  </si>
  <si>
    <t>BkpI21</t>
  </si>
  <si>
    <t>BkpI22</t>
  </si>
  <si>
    <t>BkpI23</t>
  </si>
  <si>
    <t>BkpI31</t>
  </si>
  <si>
    <t>BkpI32</t>
  </si>
  <si>
    <t>BkpI33</t>
  </si>
  <si>
    <t>BkpI34</t>
  </si>
  <si>
    <t>BkpI41</t>
  </si>
  <si>
    <t>BkpI42</t>
  </si>
  <si>
    <t>BkpI43</t>
  </si>
  <si>
    <t>BkpI44</t>
  </si>
  <si>
    <t>BkpI51</t>
  </si>
  <si>
    <t>BkpI52</t>
  </si>
  <si>
    <t>BkpI53</t>
  </si>
  <si>
    <t>BkpI61</t>
  </si>
  <si>
    <t>BkpI62</t>
  </si>
  <si>
    <t>BkpI63</t>
  </si>
  <si>
    <t>BkpI64</t>
  </si>
  <si>
    <t>BkpI65</t>
  </si>
  <si>
    <t>BkpI71</t>
  </si>
  <si>
    <t>BkpI72</t>
  </si>
  <si>
    <t>BkpJ11</t>
  </si>
  <si>
    <t>BkpJ12</t>
  </si>
  <si>
    <t>BkpJ13</t>
  </si>
  <si>
    <t>BkpJ14</t>
  </si>
  <si>
    <t>BkpJ21</t>
  </si>
  <si>
    <t>BkpJ22</t>
  </si>
  <si>
    <t>BkpJ23</t>
  </si>
  <si>
    <t>BkpJ31</t>
  </si>
  <si>
    <t>BkpJ32</t>
  </si>
  <si>
    <t>BkpJ41</t>
  </si>
  <si>
    <t>BkpJ42</t>
  </si>
  <si>
    <t>BkpH410</t>
  </si>
  <si>
    <t>C 1.1 Kanalisation Gebäude</t>
  </si>
  <si>
    <t>C 1.2 Abdichtung, Dämmung Bodenplatte</t>
  </si>
  <si>
    <t>C 1.3 Einzelfundament, Streifenfundament</t>
  </si>
  <si>
    <t>C 1.4 Nicht tragende Bodenplatte</t>
  </si>
  <si>
    <t>C 1.5 Tragende Bodenplatte</t>
  </si>
  <si>
    <t>C 2.1 Aussenwandkonstruktion</t>
  </si>
  <si>
    <t>C 2.2 lnnenwandkonstruktion</t>
  </si>
  <si>
    <t>C 3.1 Aussenstütze</t>
  </si>
  <si>
    <t>C 3.2 Innenstütze</t>
  </si>
  <si>
    <t>C 4.1 Decke</t>
  </si>
  <si>
    <t>C 4.2 Treppe, Rampe</t>
  </si>
  <si>
    <t>C 4.3 Balkon</t>
  </si>
  <si>
    <t>C 4.4 Dachkonstruktion</t>
  </si>
  <si>
    <t>D 1.1 Apparat, Anlage Starkstrom</t>
  </si>
  <si>
    <t>D 1.2 Installation Starkstrom</t>
  </si>
  <si>
    <t>D 1.3 Leuchte</t>
  </si>
  <si>
    <t>D 1.4 Elektrogerät</t>
  </si>
  <si>
    <t>D 1.5 Apparat, Anlage Schwachstrom</t>
  </si>
  <si>
    <t>D 1.6 Installation Schwachstrom</t>
  </si>
  <si>
    <t>D 2.1 Managementebene</t>
  </si>
  <si>
    <t>D 2.2 Automationsebene</t>
  </si>
  <si>
    <t>D 2.3 Feldebene</t>
  </si>
  <si>
    <t>D 2.4 Raumautomation</t>
  </si>
  <si>
    <t>D 2.5 Automationsnetzwerk</t>
  </si>
  <si>
    <t>D 2.6 Schaltgerätekombination</t>
  </si>
  <si>
    <t>D 2.7 Integration</t>
  </si>
  <si>
    <t>D 3.1 Einbruchmeldeanlage, Überfallmeldeanlage</t>
  </si>
  <si>
    <t>D 3.2 Zutrittskontrollanlage</t>
  </si>
  <si>
    <t>D 3.3 Videoüberwachungsanlage</t>
  </si>
  <si>
    <t>D 3.4 Perimeterschutz, Umgebungsschutz</t>
  </si>
  <si>
    <t>D 4.1 Brandmeldeanlage</t>
  </si>
  <si>
    <t>D 4.2 Gasmeldeaniage</t>
  </si>
  <si>
    <t>D 4.3 Nasslöschanlage</t>
  </si>
  <si>
    <t>D 4.4 Trockenlöschanlage</t>
  </si>
  <si>
    <t>D 4.5 Löschgerät</t>
  </si>
  <si>
    <t>D 4.6 Rauch- und Wärmeabzugsanlage</t>
  </si>
  <si>
    <t>D 5.1 Lagerung zu Wärmeanlage</t>
  </si>
  <si>
    <t>D 5.2 Wärmeerzeugung</t>
  </si>
  <si>
    <t>D 5.3 Wärmehauptverteilung</t>
  </si>
  <si>
    <t>D 5.4 Wärmeabgabe</t>
  </si>
  <si>
    <t>D 6.1 Lagerung zu Kälteanlage</t>
  </si>
  <si>
    <t>D 6.2 Kälteerzeugung</t>
  </si>
  <si>
    <t>D 6.3 Kältehauptverteilung</t>
  </si>
  <si>
    <t>D 6.4 Kälteabgabe</t>
  </si>
  <si>
    <t>D 7.1 Aussenluftführung, Fortluftführung</t>
  </si>
  <si>
    <t>D 7.2 Luftaufbereitung</t>
  </si>
  <si>
    <t>D 7.3 Lufthauptverteilung</t>
  </si>
  <si>
    <t>D 7.4 Luftabgabe</t>
  </si>
  <si>
    <t>D 7.5 Kleinanlage für Zuluft, Abluft</t>
  </si>
  <si>
    <t>D 8.1 Armatur, Apparat</t>
  </si>
  <si>
    <t>D 8.2 Installationselement</t>
  </si>
  <si>
    <t>D 8.3 Wasseraufbereitungsanlage, Abwasseraufbereitungsanlage</t>
  </si>
  <si>
    <t>D 8.4 Versorgungsleitung</t>
  </si>
  <si>
    <t>D 8.5 Entsorgungsleitung</t>
  </si>
  <si>
    <t>D 8.6 Gasanlage</t>
  </si>
  <si>
    <t>D 8.7 Druckluftanlage, Vakuumanlage</t>
  </si>
  <si>
    <t>D 9.1 Personenaufzug</t>
  </si>
  <si>
    <t>D 9.2 Lastenaufzug</t>
  </si>
  <si>
    <t>D 9.3 Bettenaufzug</t>
  </si>
  <si>
    <t>D 9.4 Fahrtreppe, Fahrsteig</t>
  </si>
  <si>
    <t>D 9.5 Hubtisch, Verladestation, Spezialaufzug</t>
  </si>
  <si>
    <t>D 9.6 Parkieranlage</t>
  </si>
  <si>
    <t>D 9.7 Weitere Transportanlage</t>
  </si>
  <si>
    <t>E 1.1 Wandabdichtung unter Terrain</t>
  </si>
  <si>
    <t>E 1.2 Aussenwärmedämmung unter Terrain</t>
  </si>
  <si>
    <t>E 1.3 Schutzschicht unter Terrain</t>
  </si>
  <si>
    <t>E 2.1 Äussere Beschichtung</t>
  </si>
  <si>
    <t>E 2.2 Aussenwärmedämmung</t>
  </si>
  <si>
    <t>E 2.3 Fassadenbekleidung</t>
  </si>
  <si>
    <t>E 2.4 Fassadensystem</t>
  </si>
  <si>
    <t>E 2.5 Bekleidung Untersicht</t>
  </si>
  <si>
    <t>E 2.6 Absturzsicherung</t>
  </si>
  <si>
    <t>E 3.1 Fenster</t>
  </si>
  <si>
    <t>E 3.2 Tür, Tor</t>
  </si>
  <si>
    <t>E 3.3 Sonnenschutz</t>
  </si>
  <si>
    <t>F 1.1 Dachabdichtung unter Terrain</t>
  </si>
  <si>
    <t>F 1.2 Flachdach</t>
  </si>
  <si>
    <t>F 1.3 Geneigtes Dach</t>
  </si>
  <si>
    <t>F 1.4 Blitzschutz</t>
  </si>
  <si>
    <t>F 2.1 Einbaute zu Flachdach</t>
  </si>
  <si>
    <t>F 2.2 Einbaute zu geneigtem Dach</t>
  </si>
  <si>
    <t>G 1.1 Feststehende Trennwand</t>
  </si>
  <si>
    <t>G 1.2 Bewegliche Trennwand</t>
  </si>
  <si>
    <t>G 1.3 Innenfenster</t>
  </si>
  <si>
    <t>G 1.4 Innentür, Innentor</t>
  </si>
  <si>
    <t>G 1.5 Verdunkelung</t>
  </si>
  <si>
    <t>G 2.1 Unterkonstruktion zu Bodenbelag</t>
  </si>
  <si>
    <t>G 2.2 Fertiger Bodenbelag</t>
  </si>
  <si>
    <t>G 3.1 Unterkonstruktion zu Wandbekleidung</t>
  </si>
  <si>
    <t>G 3.2 Fertige Wandbekleidung</t>
  </si>
  <si>
    <t>G 4.1 Unterkonstruktion zu Deckenbekleidung</t>
  </si>
  <si>
    <t>G 4.2 Fertige Deckenbekleidung</t>
  </si>
  <si>
    <t>G 5.1 Einbauschrank, Regal</t>
  </si>
  <si>
    <t>G 5.2 Einbauküche</t>
  </si>
  <si>
    <t>G 5.3 Innerer Fensterausbau</t>
  </si>
  <si>
    <t>G 5.4 Schutzeinrichtung</t>
  </si>
  <si>
    <t>G 5.5 Ofen, Cheminée</t>
  </si>
  <si>
    <t>G 5.6 Kleinbauteil</t>
  </si>
  <si>
    <t>G 5.7 Begrünung im Gebäude</t>
  </si>
  <si>
    <t>H 1.1 Versorgung, Entsorgung für Produktionsanlage, Laboranlage</t>
  </si>
  <si>
    <t>H 1.2 Apparat für Produktionsanlage, Laboranlage</t>
  </si>
  <si>
    <t>H 1.3 Steuerung für Produktionsanlage, Laboranlage</t>
  </si>
  <si>
    <t>H 1.4 Einbaute in Produktionsanlage, Laboranlage</t>
  </si>
  <si>
    <t>H 2.1 Versorgung, Entsorgung für Grossküche</t>
  </si>
  <si>
    <t>H 2.2 Apparat für Grossküche</t>
  </si>
  <si>
    <t>H 2.3 Steuerung für Grossküche</t>
  </si>
  <si>
    <t>H 2.4 Einbaute in Grossküche</t>
  </si>
  <si>
    <t>H 3.1 Versorgung, Entsorgung für Wäschereianlage‚ Reinigungsanlage</t>
  </si>
  <si>
    <t>H 3.2 Apparat für Wäschereianlage, Reinigungsanlage</t>
  </si>
  <si>
    <t>H 3.3 Steuerung für Wäschereienlage, Reinigungsanlage</t>
  </si>
  <si>
    <t>H 3.4 Einbaute in Wäschereianlage‚ Reinigungsanlage</t>
  </si>
  <si>
    <t>H 4.1 Vitaldatenüberwachung‚ Diagnostik</t>
  </si>
  <si>
    <t>H 4.2 Gerät für Pflege</t>
  </si>
  <si>
    <t>H 4.3 Gerät für Behandlung</t>
  </si>
  <si>
    <t>H 4.4 Messen, Analysieren</t>
  </si>
  <si>
    <t>H 4.5 Reinigung, Desinfektion, Sterilisation</t>
  </si>
  <si>
    <t>H 4.6 Medizinisches Mobiliar</t>
  </si>
  <si>
    <t>H 4.7 Medizinisches Kleininventar</t>
  </si>
  <si>
    <t>H 4.8 Medizinische Textilien</t>
  </si>
  <si>
    <t>H 4.9 Medizinisches Transportmittel</t>
  </si>
  <si>
    <t>H 4.10 Betriebsmittel</t>
  </si>
  <si>
    <t>H 5.1 Versorgung, Entsorgung für Bildung, Kultur</t>
  </si>
  <si>
    <t>H 5.2 Apparat für Bildung, Kultur</t>
  </si>
  <si>
    <t>H 5.3 Steuerung für Bildung, Kultur</t>
  </si>
  <si>
    <t>H 5.4 Einbaute für Bildung, Kultur</t>
  </si>
  <si>
    <t>H 6.1 Versorgung, Entsorgung für Sportanlage, Freizeitanlage</t>
  </si>
  <si>
    <t>H 6.2 Apparat für Sportanlage, Freizeitanlage</t>
  </si>
  <si>
    <t>H 6.3 Steuerung für Sportanlage, Freizeitanlage</t>
  </si>
  <si>
    <t>H 6.4 Einbaute in Sportanlage, Freizeitanlage</t>
  </si>
  <si>
    <t>H 7.1 Versorgung, Entsorgung für nutzungsspezifische Anlage</t>
  </si>
  <si>
    <t>H 7.2 Apparat für nutzungsspezifische Anlage</t>
  </si>
  <si>
    <t>H 7.3 Steuerung für nutzungsspezifische Anlage</t>
  </si>
  <si>
    <t>H 7.4 Einbaute in nutzungsspezifische Anlage</t>
  </si>
  <si>
    <t>I 2.1 Stützmauer</t>
  </si>
  <si>
    <t>I 2.2 Frei stehende Wand</t>
  </si>
  <si>
    <t>I 2.3 Kleinbauwerk</t>
  </si>
  <si>
    <t>I 3.1 Vegetationsschicht</t>
  </si>
  <si>
    <t>I 3.2 Rasen</t>
  </si>
  <si>
    <t>I 3.3 Bepflanzung</t>
  </si>
  <si>
    <t>I 3.4 Wasserfläche</t>
  </si>
  <si>
    <t>I 4.1 Fundationsschicht</t>
  </si>
  <si>
    <t>I 4.2 Abschluss</t>
  </si>
  <si>
    <t>I 4.3 Belag</t>
  </si>
  <si>
    <t>I 4.4 Gleisoberbau</t>
  </si>
  <si>
    <t>I 5.1 Rückhaltesystem</t>
  </si>
  <si>
    <t>I 5.2 Einfriedung</t>
  </si>
  <si>
    <t>I 5.3 Immissionsschutz</t>
  </si>
  <si>
    <t>I 6.1 Elektroanlage Umgebung</t>
  </si>
  <si>
    <t>I 6.2 Wärmeanlage Umgebung</t>
  </si>
  <si>
    <t>I 6.3 Kälteanlage Umgebung</t>
  </si>
  <si>
    <t>I 6.4 Wasser-, Gas-, Druckluftanlage Umgebung</t>
  </si>
  <si>
    <t>I 6.5 Transportanlage Umgebung</t>
  </si>
  <si>
    <t>I 7.1 Ausstattungsgegenstand</t>
  </si>
  <si>
    <t>I 7.2 Gerät Umgebung</t>
  </si>
  <si>
    <t>J 1.1 Allgemeines Mobiliar</t>
  </si>
  <si>
    <t>J 1.2 Nutzungsspezifisches Mobiliar</t>
  </si>
  <si>
    <t>J 1.3 Mobile Leuchte</t>
  </si>
  <si>
    <t>J 1.4 Signaletik</t>
  </si>
  <si>
    <t>J 2.1 Allgemeines Kleininventar</t>
  </si>
  <si>
    <t>J 2.2 Nutzungsspezifisches Kleininventar</t>
  </si>
  <si>
    <t>J 2.3 Mobiles Gerät</t>
  </si>
  <si>
    <t>J 3.1 Allgemeine Textilien</t>
  </si>
  <si>
    <t>J 3.2 Nutzungsspezifische Textilien</t>
  </si>
  <si>
    <t>J 4.1 Kunstobjekt</t>
  </si>
  <si>
    <t>J 4.2 Künstlerisch gestaltetes Bauteil</t>
  </si>
  <si>
    <t>Bereich</t>
  </si>
  <si>
    <t>Sprache</t>
  </si>
  <si>
    <t>Deutsch</t>
  </si>
  <si>
    <t>Français</t>
  </si>
  <si>
    <t>Italiano</t>
  </si>
  <si>
    <t>English</t>
  </si>
  <si>
    <t>LstSprache</t>
  </si>
  <si>
    <t>Adresse</t>
  </si>
  <si>
    <t>Gewählt</t>
  </si>
  <si>
    <t>Start!A3</t>
  </si>
  <si>
    <t>LstBT</t>
  </si>
  <si>
    <t>LstInnenBT</t>
  </si>
  <si>
    <t>LstAussenBT</t>
  </si>
  <si>
    <t>LstHuelleBT</t>
  </si>
  <si>
    <t>Bauteilgruppe</t>
  </si>
  <si>
    <t>Bauteil</t>
  </si>
  <si>
    <t>Menge</t>
  </si>
  <si>
    <t>Dimensionen</t>
  </si>
  <si>
    <t>Lage im Gebäude</t>
  </si>
  <si>
    <t>Zustand</t>
  </si>
  <si>
    <t>Bemerkungen</t>
  </si>
  <si>
    <t>Gewicht</t>
  </si>
  <si>
    <t>Schadstoffe</t>
  </si>
  <si>
    <t>Demontage</t>
  </si>
  <si>
    <t>LstWVtyp</t>
  </si>
  <si>
    <t>Wiederverwendung in gleichem Vorhaben</t>
  </si>
  <si>
    <t>Wiederverwendung in anderem Vorhaben</t>
  </si>
  <si>
    <t>Text</t>
  </si>
  <si>
    <t>kg</t>
  </si>
  <si>
    <t>Geschoss</t>
  </si>
  <si>
    <t>Breite</t>
  </si>
  <si>
    <t>Tiefe</t>
  </si>
  <si>
    <t>Höhe</t>
  </si>
  <si>
    <t>Einh.</t>
  </si>
  <si>
    <t>Fläche</t>
  </si>
  <si>
    <t>Stk</t>
  </si>
  <si>
    <t>m2</t>
  </si>
  <si>
    <t>m1</t>
  </si>
  <si>
    <t>m3</t>
  </si>
  <si>
    <t>LstUnit</t>
  </si>
  <si>
    <t>Typ</t>
  </si>
  <si>
    <t>Volumen</t>
  </si>
  <si>
    <t>Stück</t>
  </si>
  <si>
    <t>LstAmTyp</t>
  </si>
  <si>
    <t>Länge</t>
  </si>
  <si>
    <t>Einh. Erfassung</t>
  </si>
  <si>
    <t>Einh. Total</t>
  </si>
  <si>
    <t>Anzahl</t>
  </si>
  <si>
    <t>LstFloor</t>
  </si>
  <si>
    <t>EG</t>
  </si>
  <si>
    <t>1.OG</t>
  </si>
  <si>
    <t>2.OG</t>
  </si>
  <si>
    <t>3.OG</t>
  </si>
  <si>
    <t>4.OG</t>
  </si>
  <si>
    <t>5.OG</t>
  </si>
  <si>
    <t>6.OG</t>
  </si>
  <si>
    <t>7.OG</t>
  </si>
  <si>
    <t>8.OG</t>
  </si>
  <si>
    <t>9.OG</t>
  </si>
  <si>
    <t>10.OG</t>
  </si>
  <si>
    <t>1.UG</t>
  </si>
  <si>
    <t>2.UG</t>
  </si>
  <si>
    <t>3.UG</t>
  </si>
  <si>
    <t>4.UG</t>
  </si>
  <si>
    <t>11.OG</t>
  </si>
  <si>
    <t>12.OG</t>
  </si>
  <si>
    <t>Neuwertig</t>
  </si>
  <si>
    <t>LstStateVis</t>
  </si>
  <si>
    <t>LstStateFunct</t>
  </si>
  <si>
    <t>Voll funktionsfähig</t>
  </si>
  <si>
    <t>Eingeschränkt funktionsfähig</t>
  </si>
  <si>
    <t>Starke Gebrauchsspuren</t>
  </si>
  <si>
    <t>Leichte Gebrauchsspuren</t>
  </si>
  <si>
    <t>Beschädigt</t>
  </si>
  <si>
    <t>Optisch</t>
  </si>
  <si>
    <t>Funktion</t>
  </si>
  <si>
    <t>Befestigung</t>
  </si>
  <si>
    <t>LstFastening</t>
  </si>
  <si>
    <t>Lose</t>
  </si>
  <si>
    <t>Genagelt, genietet</t>
  </si>
  <si>
    <t>Geklebt, geschweisst, gegossen</t>
  </si>
  <si>
    <t>Geschraubt, gesteckt</t>
  </si>
  <si>
    <t>LstPollutant</t>
  </si>
  <si>
    <t>Unwahrscheinlich</t>
  </si>
  <si>
    <t>Keine</t>
  </si>
  <si>
    <t>Unklar</t>
  </si>
  <si>
    <t>Wahrscheinlich</t>
  </si>
  <si>
    <t>Sicher</t>
  </si>
  <si>
    <t>Art</t>
  </si>
  <si>
    <t>LstDecomp</t>
  </si>
  <si>
    <t>Sehr einfach</t>
  </si>
  <si>
    <t>Unmöglich</t>
  </si>
  <si>
    <t>Erhaltung am Ort</t>
  </si>
  <si>
    <t>Ausschreibung auf Plattform</t>
  </si>
  <si>
    <t>Rückbau mit Entsorgung</t>
  </si>
  <si>
    <t>Rückbau mit stoffl. Recycling</t>
  </si>
  <si>
    <t>Potential</t>
  </si>
  <si>
    <t>LstRecom</t>
  </si>
  <si>
    <t>Sehr hoch</t>
  </si>
  <si>
    <t>Gebäudetechnik</t>
  </si>
  <si>
    <t>Tragstruktur</t>
  </si>
  <si>
    <t>Innenausbauteile</t>
  </si>
  <si>
    <t>LstTragBT</t>
  </si>
  <si>
    <t>LstGtBT</t>
  </si>
  <si>
    <t>Treppenstufen</t>
  </si>
  <si>
    <t>Beläge (Platten, Steine etc.)</t>
  </si>
  <si>
    <t>Mauersteine</t>
  </si>
  <si>
    <t>Küchen</t>
  </si>
  <si>
    <t>Einbaumöbel</t>
  </si>
  <si>
    <t>Elementwände</t>
  </si>
  <si>
    <t>Wandbekleidungen</t>
  </si>
  <si>
    <t>Deckenbekleidungen</t>
  </si>
  <si>
    <t>Dachrinnen und Fallrohre</t>
  </si>
  <si>
    <t>Bedachungsmaterialien</t>
  </si>
  <si>
    <t>Lüftungsanlagen</t>
  </si>
  <si>
    <t>Heizkörper, Kühldecken</t>
  </si>
  <si>
    <t>Betonstützen</t>
  </si>
  <si>
    <t>Betonelemente</t>
  </si>
  <si>
    <t>Hersteller, Typ</t>
  </si>
  <si>
    <t>Aufwand (o. Zerst.)</t>
  </si>
  <si>
    <t>Beschrieb</t>
  </si>
  <si>
    <t>Start!A1</t>
  </si>
  <si>
    <t>Potential Analysis circular construction ecobau</t>
  </si>
  <si>
    <t>Analisi del potenziale della costruzione circolare ecobau</t>
  </si>
  <si>
    <t>Analyse du potentiel de la construction circulaire ecobau</t>
  </si>
  <si>
    <t>PotentialAnalyse!A3</t>
  </si>
  <si>
    <t>PotentialAnalyse!B3</t>
  </si>
  <si>
    <t>PotentialAnalyse!C3</t>
  </si>
  <si>
    <t>PotentialAnalyse!D3</t>
  </si>
  <si>
    <t>PotentialAnalyse!F3</t>
  </si>
  <si>
    <t>PotentialAnalyse!K3</t>
  </si>
  <si>
    <t>PotentialAnalyse!M3</t>
  </si>
  <si>
    <t>PotentialAnalyse!O3</t>
  </si>
  <si>
    <t>PotentialAnalyse!Q3</t>
  </si>
  <si>
    <t>PotentialAnalyse!T3</t>
  </si>
  <si>
    <t>PotentialAnalyse!U3</t>
  </si>
  <si>
    <t>PotentialAnalyse!V3</t>
  </si>
  <si>
    <t>PotentialAnalyse!W3</t>
  </si>
  <si>
    <t>PotentialAnalyse!X3</t>
  </si>
  <si>
    <t>PotentialAnalyse!X4</t>
  </si>
  <si>
    <t>PotentialAnalyse!D4</t>
  </si>
  <si>
    <t>PotentialAnalyse!E4</t>
  </si>
  <si>
    <t>PotentialAnalyse!F4</t>
  </si>
  <si>
    <t>PotentialAnalyse!G4</t>
  </si>
  <si>
    <t>PotentialAnalyse!H4</t>
  </si>
  <si>
    <t>PotentialAnalyse!I4</t>
  </si>
  <si>
    <t>PotentialAnalyse!J4</t>
  </si>
  <si>
    <t>PotentialAnalyse!K4</t>
  </si>
  <si>
    <t>PotentialAnalyse!L4</t>
  </si>
  <si>
    <t>PotentialAnalyse!M4</t>
  </si>
  <si>
    <t>PotentialAnalyse!N4</t>
  </si>
  <si>
    <t>PotentialAnalyse!O4</t>
  </si>
  <si>
    <t>PotentialAnalyse!P4</t>
  </si>
  <si>
    <t>PotentialAnalyse!Q4</t>
  </si>
  <si>
    <t>PotentialAnalyse!R4</t>
  </si>
  <si>
    <t>PotentialAnalyse!S4</t>
  </si>
  <si>
    <t>PotentialAnalyse!T4</t>
  </si>
  <si>
    <t>PotentialAnalyse!U4</t>
  </si>
  <si>
    <t>PotentialAnalyse!V4</t>
  </si>
  <si>
    <t>PotentialAnalyse!W4</t>
  </si>
  <si>
    <t>Versionierung</t>
  </si>
  <si>
    <t>Versions-Nr.</t>
  </si>
  <si>
    <t>Beschrieb der Anpassungen</t>
  </si>
  <si>
    <t xml:space="preserve">Datum </t>
  </si>
  <si>
    <t>Zuständig</t>
  </si>
  <si>
    <t>Tool neu erstellt</t>
  </si>
  <si>
    <t>SLE</t>
  </si>
  <si>
    <t>Start!A5</t>
  </si>
  <si>
    <t>Start!A7</t>
  </si>
  <si>
    <t>Start!A8</t>
  </si>
  <si>
    <t>Start!A9</t>
  </si>
  <si>
    <t>Start!A10</t>
  </si>
  <si>
    <t>Start!A11</t>
  </si>
  <si>
    <t>Start!A12</t>
  </si>
  <si>
    <t>Start!A13</t>
  </si>
  <si>
    <t>Start!A15</t>
  </si>
  <si>
    <t>Start!A20</t>
  </si>
  <si>
    <t>Start!A22</t>
  </si>
  <si>
    <t>Start!A18</t>
  </si>
  <si>
    <t>Version</t>
  </si>
  <si>
    <t>Vérsion</t>
  </si>
  <si>
    <t>Versione</t>
  </si>
  <si>
    <t>Langue</t>
  </si>
  <si>
    <t>Lingua</t>
  </si>
  <si>
    <t>Language</t>
  </si>
  <si>
    <t xml:space="preserve">Wählen Sie Ihre Sprache: </t>
  </si>
  <si>
    <t xml:space="preserve">Choisissez vôtre langue: </t>
  </si>
  <si>
    <t xml:space="preserve">Scegliete la vostra lingua: </t>
  </si>
  <si>
    <t xml:space="preserve">Choose your language: </t>
  </si>
  <si>
    <t>Anleitung</t>
  </si>
  <si>
    <t>Instruction</t>
  </si>
  <si>
    <t>Istruzione</t>
  </si>
  <si>
    <t>1. Wählen Sie oben rechts in diesem Blatt die korrekte Sprache aus.</t>
  </si>
  <si>
    <t>1. choisissez la langue correcte en haut à droite de cette feuille.</t>
  </si>
  <si>
    <t>Legende</t>
  </si>
  <si>
    <t>Légende</t>
  </si>
  <si>
    <t>Legend</t>
  </si>
  <si>
    <t>Eingabefeld</t>
  </si>
  <si>
    <t>Champ de saisie</t>
  </si>
  <si>
    <t>Campo di input</t>
  </si>
  <si>
    <t>Input field</t>
  </si>
  <si>
    <t>Listenfeld</t>
  </si>
  <si>
    <t>Campo elenco</t>
  </si>
  <si>
    <t>Ausgabefeld</t>
  </si>
  <si>
    <t>Champ de sortie</t>
  </si>
  <si>
    <t>Output field</t>
  </si>
  <si>
    <t>4. Erfassen Sie in den Spalten "Dimensionen" und "Mengen" die Ausmasse und die Anzahl der Bauteile.</t>
  </si>
  <si>
    <t>5. Erfassen Sie die Lage im Gebäude und den Zustand des Bauteils in den entsprechenden Spalten.</t>
  </si>
  <si>
    <t xml:space="preserve">6. Wählen Sie in den Spalten "Befestigung" und "Demontage" die zutreffenden Einträge aus. In der Spalte "Bemerkungen" können Sie dazu Kommentare anbringen. </t>
  </si>
  <si>
    <t>Wiederv.</t>
  </si>
  <si>
    <t>Anschlussnutzung</t>
  </si>
  <si>
    <t>Start!A24</t>
  </si>
  <si>
    <t>Start!A26</t>
  </si>
  <si>
    <t>Start!A28</t>
  </si>
  <si>
    <t>Start!A36</t>
  </si>
  <si>
    <t>Start!A38</t>
  </si>
  <si>
    <t>Start!A32</t>
  </si>
  <si>
    <t>Start!A34</t>
  </si>
  <si>
    <t>Start!F3</t>
  </si>
  <si>
    <t>Start!H1</t>
  </si>
  <si>
    <t>Start!C24</t>
  </si>
  <si>
    <t>Start!E24</t>
  </si>
  <si>
    <t>Start!C26</t>
  </si>
  <si>
    <t>Start!A30</t>
  </si>
  <si>
    <t>Start!C30</t>
  </si>
  <si>
    <t>Start!A41</t>
  </si>
  <si>
    <t xml:space="preserve">Bauweise: </t>
  </si>
  <si>
    <t xml:space="preserve">Baujahr: </t>
  </si>
  <si>
    <t xml:space="preserve">Beteiligte Begehung: </t>
  </si>
  <si>
    <t xml:space="preserve">EBF: </t>
  </si>
  <si>
    <t>Projektbezeichnung:</t>
  </si>
  <si>
    <t>Adresse:</t>
  </si>
  <si>
    <t>Bauherrschaft:</t>
  </si>
  <si>
    <t>Gebäudetyp:</t>
  </si>
  <si>
    <t>GF:</t>
  </si>
  <si>
    <t>Erschliessung:</t>
  </si>
  <si>
    <t>Datum Begehung:</t>
  </si>
  <si>
    <t>Firma:</t>
  </si>
  <si>
    <t>Unterschrift:</t>
  </si>
  <si>
    <t>Projektdaten und Beteiligte</t>
  </si>
  <si>
    <t>LstGebTyp</t>
  </si>
  <si>
    <t>Wohnen MFH</t>
  </si>
  <si>
    <t>Kleine Wohnbauten</t>
  </si>
  <si>
    <t>Verwaltung</t>
  </si>
  <si>
    <t>Schule</t>
  </si>
  <si>
    <t>Verkauf</t>
  </si>
  <si>
    <t>Restaurant</t>
  </si>
  <si>
    <t>Museen</t>
  </si>
  <si>
    <t>Spital</t>
  </si>
  <si>
    <t>Industrie</t>
  </si>
  <si>
    <t>Kleine Schulbauten</t>
  </si>
  <si>
    <t>Sportbauten</t>
  </si>
  <si>
    <t>Listeneinträge</t>
  </si>
  <si>
    <t>Massivbau schwer</t>
  </si>
  <si>
    <t>Massivbau leicht</t>
  </si>
  <si>
    <t>Blockbau Holz</t>
  </si>
  <si>
    <t>Leichtbau Holz</t>
  </si>
  <si>
    <t>Leichtbau Stahl</t>
  </si>
  <si>
    <t>Mischbau</t>
  </si>
  <si>
    <t>LstBauweise</t>
  </si>
  <si>
    <t>Auditor Potentialanalyse:</t>
  </si>
  <si>
    <t>4. saisissez les dimensions et le nombre d'éléments de construction dans les colonnes "Dimensions" et "Quantités".</t>
  </si>
  <si>
    <t>5. saisissez la situation dans le bâtiment et l'état de l'élément de construction dans les colonnes correspondantes.</t>
  </si>
  <si>
    <t xml:space="preserve">6. sélectionnez les entrées appropriées dans les colonnes "Fixation" et "Démontage". Vous pouvez ajouter des commentaires dans la colonne "Remarques". </t>
  </si>
  <si>
    <t>Données du projet et parties prenantes</t>
  </si>
  <si>
    <t>Zone de liste</t>
  </si>
  <si>
    <t>Nom du projet :</t>
  </si>
  <si>
    <t>Adresse :</t>
  </si>
  <si>
    <t>Maître d'ouvrage :</t>
  </si>
  <si>
    <t>Type de bâtiment :</t>
  </si>
  <si>
    <t xml:space="preserve">Mode de construction : </t>
  </si>
  <si>
    <t>GF :</t>
  </si>
  <si>
    <t xml:space="preserve">SRE : </t>
  </si>
  <si>
    <t>Accès au bâtiment :</t>
  </si>
  <si>
    <t>Date de la visite :</t>
  </si>
  <si>
    <t xml:space="preserve">Personne impliquée dans la visite : </t>
  </si>
  <si>
    <t>Auditeur Analyse du potentiel :</t>
  </si>
  <si>
    <t>Entreprise :</t>
  </si>
  <si>
    <t>Signature :</t>
  </si>
  <si>
    <t>Groupe d'éléments de construction</t>
  </si>
  <si>
    <t>Élément de construction</t>
  </si>
  <si>
    <t>Désignation</t>
  </si>
  <si>
    <t>Dimensions</t>
  </si>
  <si>
    <t>Quantité</t>
  </si>
  <si>
    <t>Situation dans le bâtiment</t>
  </si>
  <si>
    <t>État</t>
  </si>
  <si>
    <t>Fixation</t>
  </si>
  <si>
    <t>Démontage</t>
  </si>
  <si>
    <t>Remarques</t>
  </si>
  <si>
    <t>Rév.</t>
  </si>
  <si>
    <t>Description</t>
  </si>
  <si>
    <t>Fabricant, type</t>
  </si>
  <si>
    <t>Type</t>
  </si>
  <si>
    <t>Largeur</t>
  </si>
  <si>
    <t>Profondeur</t>
  </si>
  <si>
    <t>Hauteur</t>
  </si>
  <si>
    <t>Nombre</t>
  </si>
  <si>
    <t>Étage</t>
  </si>
  <si>
    <t>Texte</t>
  </si>
  <si>
    <t>1. selezionare la lingua corretta nell'angolo in alto a destra di questo foglio.</t>
  </si>
  <si>
    <t>4. registrare le dimensioni e il numero di componenti nelle colonne "Dimensioni" e "Quantità".</t>
  </si>
  <si>
    <t>5. registrare la posizione nell'edificio e lo stato del componente nelle colonne corrispondenti.</t>
  </si>
  <si>
    <t xml:space="preserve">6. selezionare le voci appropriate nelle colonne "Fissaggio" e "Smontaggio". È possibile aggiungere commenti nella colonna "Osservazioni". </t>
  </si>
  <si>
    <t>Dati del progetto e soggetti coinvolti</t>
  </si>
  <si>
    <t>Legenda</t>
  </si>
  <si>
    <t>Campo di output</t>
  </si>
  <si>
    <t>Nome del progetto:</t>
  </si>
  <si>
    <t>Indirizzo:</t>
  </si>
  <si>
    <t>Cliente:</t>
  </si>
  <si>
    <t>Tipo di edificio:</t>
  </si>
  <si>
    <t xml:space="preserve">Metodo di costruzione: </t>
  </si>
  <si>
    <t>Sviluppo:</t>
  </si>
  <si>
    <t>Data dell'ispezione:</t>
  </si>
  <si>
    <t xml:space="preserve">Ispezione coinvolta: </t>
  </si>
  <si>
    <t>Auditor Analisi del potenziale:</t>
  </si>
  <si>
    <t>Azienda:</t>
  </si>
  <si>
    <t>Gruppo di componenti</t>
  </si>
  <si>
    <t>Componente</t>
  </si>
  <si>
    <t>Denominazione</t>
  </si>
  <si>
    <t>Dimensioni</t>
  </si>
  <si>
    <t>Quantità</t>
  </si>
  <si>
    <t>Totale</t>
  </si>
  <si>
    <t>Posizione nell'edificio</t>
  </si>
  <si>
    <t>Condizione</t>
  </si>
  <si>
    <t>Montaggio</t>
  </si>
  <si>
    <t>Smontaggio</t>
  </si>
  <si>
    <t>Osservazioni</t>
  </si>
  <si>
    <t>Rev.</t>
  </si>
  <si>
    <t>Descrizione</t>
  </si>
  <si>
    <t>Produttore, tipo</t>
  </si>
  <si>
    <t>Tipo Larghezza</t>
  </si>
  <si>
    <t>Profondità</t>
  </si>
  <si>
    <t>Altezza</t>
  </si>
  <si>
    <t>In.</t>
  </si>
  <si>
    <t>Unità</t>
  </si>
  <si>
    <t>Piano</t>
  </si>
  <si>
    <t>Testo</t>
  </si>
  <si>
    <t>Ottico</t>
  </si>
  <si>
    <t>1. select the correct language in the top right-hand corner of this sheet.</t>
  </si>
  <si>
    <t>4. record the dimensions and number of components in the "Dimensions" and "Quantities" columns.</t>
  </si>
  <si>
    <t>5. record the location in the building and the condition of the component in the corresponding columns.</t>
  </si>
  <si>
    <t xml:space="preserve">6. select the appropriate entries in the "Fastening" and "Dismantling" columns. You can add comments in the "Remarks" column. </t>
  </si>
  <si>
    <t>Project data and parties involved</t>
  </si>
  <si>
    <t>List field</t>
  </si>
  <si>
    <t>Project name:</t>
  </si>
  <si>
    <t>Address:</t>
  </si>
  <si>
    <t>Client:</t>
  </si>
  <si>
    <t>Building type:</t>
  </si>
  <si>
    <t xml:space="preserve">Construction method: </t>
  </si>
  <si>
    <t>Development:</t>
  </si>
  <si>
    <t>Date of inspection:</t>
  </si>
  <si>
    <t xml:space="preserve">Inspection involved: </t>
  </si>
  <si>
    <t>Auditor Potential analysis:</t>
  </si>
  <si>
    <t>Company:</t>
  </si>
  <si>
    <t>Signature:</t>
  </si>
  <si>
    <t>Component group</t>
  </si>
  <si>
    <t>Component</t>
  </si>
  <si>
    <t>Designation</t>
  </si>
  <si>
    <t>Location in the building</t>
  </si>
  <si>
    <t>Condition</t>
  </si>
  <si>
    <t>Mounting</t>
  </si>
  <si>
    <t>Dismantling</t>
  </si>
  <si>
    <t>Remarks</t>
  </si>
  <si>
    <t>Depth</t>
  </si>
  <si>
    <t>Height</t>
  </si>
  <si>
    <t>Unit</t>
  </si>
  <si>
    <t>Storey</t>
  </si>
  <si>
    <t>Optical</t>
  </si>
  <si>
    <t>Function</t>
  </si>
  <si>
    <t>Pollutants</t>
  </si>
  <si>
    <t>Small residential buildings</t>
  </si>
  <si>
    <t>Administration</t>
  </si>
  <si>
    <t>School</t>
  </si>
  <si>
    <t>Museums</t>
  </si>
  <si>
    <t>Hospital</t>
  </si>
  <si>
    <t>Industry</t>
  </si>
  <si>
    <t>Small school buildings</t>
  </si>
  <si>
    <t>Sports buildings</t>
  </si>
  <si>
    <t>Heavy solid construction</t>
  </si>
  <si>
    <t>Solid construction light</t>
  </si>
  <si>
    <t>Timber block construction</t>
  </si>
  <si>
    <t>Lightweight timber construction</t>
  </si>
  <si>
    <t>Lightweight steel</t>
  </si>
  <si>
    <t>Mixed construction</t>
  </si>
  <si>
    <t>Interior components</t>
  </si>
  <si>
    <t>Building envelope</t>
  </si>
  <si>
    <t>Exterior components</t>
  </si>
  <si>
    <t>Building services</t>
  </si>
  <si>
    <t>supporting structure</t>
  </si>
  <si>
    <t>Kitchens</t>
  </si>
  <si>
    <t>Built-in furniture</t>
  </si>
  <si>
    <t>Interior doors (fire doors, normal doors)</t>
  </si>
  <si>
    <t>Parquet and strip flooring</t>
  </si>
  <si>
    <t>Fitted wardrobes and kitchens</t>
  </si>
  <si>
    <t>Element walls</t>
  </si>
  <si>
    <t>Wall panelling</t>
  </si>
  <si>
    <t>Ceiling panelling</t>
  </si>
  <si>
    <t>Facade panels</t>
  </si>
  <si>
    <t>windows</t>
  </si>
  <si>
    <t>railings</t>
  </si>
  <si>
    <t>Insulation</t>
  </si>
  <si>
    <t>Gutters and downpipes</t>
  </si>
  <si>
    <t>Roofing materials</t>
  </si>
  <si>
    <t>letterboxes</t>
  </si>
  <si>
    <t>Stair treads</t>
  </si>
  <si>
    <t>Coverings (slabs, stones, etc.)</t>
  </si>
  <si>
    <t>bricks</t>
  </si>
  <si>
    <t>light fittings</t>
  </si>
  <si>
    <t>Sanitary appliances</t>
  </si>
  <si>
    <t>Radiators, cooling ceilings</t>
  </si>
  <si>
    <t>Built-in appliances</t>
  </si>
  <si>
    <t>Ventilation systems</t>
  </si>
  <si>
    <t>Heat generation</t>
  </si>
  <si>
    <t>Cooling systems</t>
  </si>
  <si>
    <t>Wood and steel structures</t>
  </si>
  <si>
    <t>Wooden and steel stairs</t>
  </si>
  <si>
    <t>Concrete columns</t>
  </si>
  <si>
    <t>Concrete elements</t>
  </si>
  <si>
    <t>Bricks</t>
  </si>
  <si>
    <t>Preservation on site</t>
  </si>
  <si>
    <t>Reuse in the same project</t>
  </si>
  <si>
    <t>Reuse in another project</t>
  </si>
  <si>
    <t>Tender on platform</t>
  </si>
  <si>
    <t>Demolition with material recycling Recycling</t>
  </si>
  <si>
    <t>Dismantling with disposal</t>
  </si>
  <si>
    <t>pcs</t>
  </si>
  <si>
    <t>piece</t>
  </si>
  <si>
    <t>Surface area</t>
  </si>
  <si>
    <t>Volume</t>
  </si>
  <si>
    <t>Weight</t>
  </si>
  <si>
    <t>As good as new</t>
  </si>
  <si>
    <t>Slight signs of wear</t>
  </si>
  <si>
    <t>Heavy signs of use</t>
  </si>
  <si>
    <t>Damaged</t>
  </si>
  <si>
    <t>Fully functional</t>
  </si>
  <si>
    <t>Limited functionality</t>
  </si>
  <si>
    <t>Loose</t>
  </si>
  <si>
    <t>Glued, welded, moulded</t>
  </si>
  <si>
    <t>Screwed, plugged</t>
  </si>
  <si>
    <t>Nailed, riveted</t>
  </si>
  <si>
    <t>None</t>
  </si>
  <si>
    <t>Unlikely</t>
  </si>
  <si>
    <t>Unclear</t>
  </si>
  <si>
    <t>Probably</t>
  </si>
  <si>
    <t>Certain</t>
  </si>
  <si>
    <t>Very simple</t>
  </si>
  <si>
    <t>Funzione</t>
  </si>
  <si>
    <t>Inquinanti</t>
  </si>
  <si>
    <t>Tipo</t>
  </si>
  <si>
    <t>Potenziale</t>
  </si>
  <si>
    <t>Piccoli edifici residenziali</t>
  </si>
  <si>
    <t>Amministrazione</t>
  </si>
  <si>
    <t>Scuola</t>
  </si>
  <si>
    <t>Vendita</t>
  </si>
  <si>
    <t>Ristorante</t>
  </si>
  <si>
    <t>Musei</t>
  </si>
  <si>
    <t>Ospedale</t>
  </si>
  <si>
    <t>Industria</t>
  </si>
  <si>
    <t>Piccoli edifici scolastici</t>
  </si>
  <si>
    <t>Edifici sportivi</t>
  </si>
  <si>
    <t>Costruzione solida e pesante</t>
  </si>
  <si>
    <t>Costruzione solida leggera</t>
  </si>
  <si>
    <t>Costruzione in blocchi di legno</t>
  </si>
  <si>
    <t>Costruzione leggera in legno</t>
  </si>
  <si>
    <t>Acciaio leggero</t>
  </si>
  <si>
    <t>Costruzione mista</t>
  </si>
  <si>
    <t>Componenti interni</t>
  </si>
  <si>
    <t>Involucro dell'edificio</t>
  </si>
  <si>
    <t>Componenti esterni</t>
  </si>
  <si>
    <t>Servizi dell'edificio</t>
  </si>
  <si>
    <t>struttura portante</t>
  </si>
  <si>
    <t>Cucine</t>
  </si>
  <si>
    <t>Mobili da incasso</t>
  </si>
  <si>
    <t>Porte interne (porte tagliafuoco, porte normali)</t>
  </si>
  <si>
    <t>Pavimenti in parquet e listoni</t>
  </si>
  <si>
    <t>Armadi e cucine componibili</t>
  </si>
  <si>
    <t>Pareti di elementi</t>
  </si>
  <si>
    <t>Rivestimenti per pareti</t>
  </si>
  <si>
    <t>Pannelli per soffitti</t>
  </si>
  <si>
    <t>Pannelli di facciata</t>
  </si>
  <si>
    <t>finestre</t>
  </si>
  <si>
    <t>parapetti</t>
  </si>
  <si>
    <t>Isolamento</t>
  </si>
  <si>
    <t>Grondaie e pluviali</t>
  </si>
  <si>
    <t>Materiali per tetti</t>
  </si>
  <si>
    <t>Cassette delle lettere</t>
  </si>
  <si>
    <t>Pedate delle scale</t>
  </si>
  <si>
    <t>Rivestimenti (lastre, pietre, ecc.)</t>
  </si>
  <si>
    <t>mattoni</t>
  </si>
  <si>
    <t>apparecchi di illuminazione</t>
  </si>
  <si>
    <t>Apparecchi sanitari</t>
  </si>
  <si>
    <t>Radiatori, soffitti refrigeranti</t>
  </si>
  <si>
    <t>Apparecchi da incasso</t>
  </si>
  <si>
    <t>Sistemi di ventilazione</t>
  </si>
  <si>
    <t>Generazione di calore</t>
  </si>
  <si>
    <t>Sistemi di raffreddamento</t>
  </si>
  <si>
    <t>Strutture in legno e acciaio</t>
  </si>
  <si>
    <t>Scale in legno e acciaio</t>
  </si>
  <si>
    <t>Colonne in calcestruzzo</t>
  </si>
  <si>
    <t>Elementi in calcestruzzo</t>
  </si>
  <si>
    <t>Mattoni</t>
  </si>
  <si>
    <t>Conservazione in loco</t>
  </si>
  <si>
    <t>Riutilizzo nello stesso progetto</t>
  </si>
  <si>
    <t>Riutilizzo in un altro progetto</t>
  </si>
  <si>
    <t>Gara d'appalto su piattaforma</t>
  </si>
  <si>
    <t>Demolizione con riciclo dei materiali Riciclaggio</t>
  </si>
  <si>
    <t>Smantellamento con smaltimento</t>
  </si>
  <si>
    <t>pz</t>
  </si>
  <si>
    <t>pezzo</t>
  </si>
  <si>
    <t>lunghezza</t>
  </si>
  <si>
    <t>Superficie</t>
  </si>
  <si>
    <t>Peso</t>
  </si>
  <si>
    <t>Come nuovo</t>
  </si>
  <si>
    <t>Lievi segni di usura</t>
  </si>
  <si>
    <t>Pesanti segni d'uso</t>
  </si>
  <si>
    <t>Danneggiato</t>
  </si>
  <si>
    <t>Perfettamente funzionante</t>
  </si>
  <si>
    <t>Funzionalità limitata</t>
  </si>
  <si>
    <t>Allentato</t>
  </si>
  <si>
    <t>Incollato, saldato, stampato</t>
  </si>
  <si>
    <t>Avvitato, tappato</t>
  </si>
  <si>
    <t>Inchiodato, rivettato</t>
  </si>
  <si>
    <t>Non c'è</t>
  </si>
  <si>
    <t>Improbabile</t>
  </si>
  <si>
    <t>Poco chiaro</t>
  </si>
  <si>
    <t>Probabilmente</t>
  </si>
  <si>
    <t>Certo</t>
  </si>
  <si>
    <t>Molto semplice</t>
  </si>
  <si>
    <t>Fonction</t>
  </si>
  <si>
    <t>Polluants</t>
  </si>
  <si>
    <t>Potentiel</t>
  </si>
  <si>
    <t>Petits immeubles d'habitation</t>
  </si>
  <si>
    <t>École</t>
  </si>
  <si>
    <t>Vente</t>
  </si>
  <si>
    <t>Musées</t>
  </si>
  <si>
    <t>Hôpital</t>
  </si>
  <si>
    <t>Petits bâtiments scolaires</t>
  </si>
  <si>
    <t>Bâtiments sportifs</t>
  </si>
  <si>
    <t>Construction massive lourde</t>
  </si>
  <si>
    <t>Construction massive légère</t>
  </si>
  <si>
    <t>Construction en bois</t>
  </si>
  <si>
    <t>Construction légère en bois</t>
  </si>
  <si>
    <t>Construction légère en acier</t>
  </si>
  <si>
    <t>Construction mixte</t>
  </si>
  <si>
    <t>Éléments de construction intérieurs</t>
  </si>
  <si>
    <t>Enveloppe du bâtiment</t>
  </si>
  <si>
    <t>Éléments de construction extérieurs</t>
  </si>
  <si>
    <t>Technique du bâtiment</t>
  </si>
  <si>
    <t>Structure porteuse</t>
  </si>
  <si>
    <t>Cuisines</t>
  </si>
  <si>
    <t>Meubles encastrés</t>
  </si>
  <si>
    <t>Portes intérieures (portes coupe-feu, portes normales)</t>
  </si>
  <si>
    <t>Parquets et planchers à lanières</t>
  </si>
  <si>
    <t>Armoires et cuisines encastrées</t>
  </si>
  <si>
    <t>Murs à éléments</t>
  </si>
  <si>
    <t>Revêtements muraux</t>
  </si>
  <si>
    <t>Revêtements de plafonds</t>
  </si>
  <si>
    <t>Tôles de façade</t>
  </si>
  <si>
    <t>Fenêtres</t>
  </si>
  <si>
    <t>Garde-corps</t>
  </si>
  <si>
    <t>Isolations</t>
  </si>
  <si>
    <t>Gouttières et tuyaux de descente</t>
  </si>
  <si>
    <t>Matériaux de couverture</t>
  </si>
  <si>
    <t>Boîtes aux lettres</t>
  </si>
  <si>
    <t>Marches d'escalier</t>
  </si>
  <si>
    <t>Revêtements (dalles, pierres, etc.)</t>
  </si>
  <si>
    <t>Pierres de taille</t>
  </si>
  <si>
    <t>Luminaires</t>
  </si>
  <si>
    <t>Appareils sanitaires</t>
  </si>
  <si>
    <t>Radiateurs, plafonds froids</t>
  </si>
  <si>
    <t>Appareils encastrés</t>
  </si>
  <si>
    <t>Systèmes de ventilation</t>
  </si>
  <si>
    <t>Production de chaleur</t>
  </si>
  <si>
    <t>Production de froid</t>
  </si>
  <si>
    <t>Structures en bois et en acier</t>
  </si>
  <si>
    <t>Escaliers en bois et en acier</t>
  </si>
  <si>
    <t>Poteaux en béton</t>
  </si>
  <si>
    <t>Éléments en béton</t>
  </si>
  <si>
    <t>Conservation sur place</t>
  </si>
  <si>
    <t>Réutilisation dans le même projet</t>
  </si>
  <si>
    <t>Réutilisation dans un autre projet</t>
  </si>
  <si>
    <t>Appel d'offres sur plateforme</t>
  </si>
  <si>
    <t>Démolition avec recyclage des matériaux. Recyclage</t>
  </si>
  <si>
    <t>Déconstruction avec élimination des déchets</t>
  </si>
  <si>
    <t>pièces</t>
  </si>
  <si>
    <t>Longueur</t>
  </si>
  <si>
    <t>Surface</t>
  </si>
  <si>
    <t>Poids</t>
  </si>
  <si>
    <t>RDC</t>
  </si>
  <si>
    <t>Comme neuf</t>
  </si>
  <si>
    <t>Légères traces d'utilisation</t>
  </si>
  <si>
    <t>Traces d'utilisation importantes</t>
  </si>
  <si>
    <t>Endommagé</t>
  </si>
  <si>
    <t>Entièrement fonctionnel</t>
  </si>
  <si>
    <t>Fonctionnement limité</t>
  </si>
  <si>
    <t>En vrac</t>
  </si>
  <si>
    <t>Collé, soudé, coulé</t>
  </si>
  <si>
    <t>Vissé, enfiché</t>
  </si>
  <si>
    <t>Cloué, riveté</t>
  </si>
  <si>
    <t>Aucun</t>
  </si>
  <si>
    <t>Peu probable</t>
  </si>
  <si>
    <t>Indéterminé</t>
  </si>
  <si>
    <t>Probable</t>
  </si>
  <si>
    <t>Sûr</t>
  </si>
  <si>
    <t>Très simple</t>
  </si>
  <si>
    <t>Optique</t>
  </si>
  <si>
    <t>Habitation multifamiliale</t>
  </si>
  <si>
    <t>Residenziale multifamiliale</t>
  </si>
  <si>
    <t>Residential buildings</t>
  </si>
  <si>
    <t>Shop</t>
  </si>
  <si>
    <t xml:space="preserve">Année de constr.: </t>
  </si>
  <si>
    <t xml:space="preserve">Anno di costruz.: </t>
  </si>
  <si>
    <t xml:space="preserve">Year of constr.: </t>
  </si>
  <si>
    <t>Impossible</t>
  </si>
  <si>
    <t>Très élevé</t>
  </si>
  <si>
    <t>Molto complesso</t>
  </si>
  <si>
    <t>Impossibile</t>
  </si>
  <si>
    <t>Molto elevato</t>
  </si>
  <si>
    <t>Alto</t>
  </si>
  <si>
    <t>Very complex</t>
  </si>
  <si>
    <t>Very high</t>
  </si>
  <si>
    <t>High</t>
  </si>
  <si>
    <t>Manufact., type</t>
  </si>
  <si>
    <t>Unit.</t>
  </si>
  <si>
    <t>Effort (s. destruct.)</t>
  </si>
  <si>
    <t>Spesa (s. distruz.)</t>
  </si>
  <si>
    <t>Utilisation de raccord.</t>
  </si>
  <si>
    <t>Utilizzo conness.</t>
  </si>
  <si>
    <t>Further utilisation</t>
  </si>
  <si>
    <t>Width</t>
  </si>
  <si>
    <t>Expend. (w/o destr.)</t>
  </si>
  <si>
    <t>PotentialAnalyse!A1</t>
  </si>
  <si>
    <t>Analyse du potentiel</t>
  </si>
  <si>
    <t>Analisi del potenziale</t>
  </si>
  <si>
    <t xml:space="preserve">Potential Analysis </t>
  </si>
  <si>
    <t>Defekt (reparierbar)</t>
  </si>
  <si>
    <t>Defekt (irreparabel)</t>
  </si>
  <si>
    <t>Défaut (réparable)</t>
  </si>
  <si>
    <t>Défaut (irréparable)</t>
  </si>
  <si>
    <t>Difetto (riparabile)</t>
  </si>
  <si>
    <t>Difetto (irreparabile)</t>
  </si>
  <si>
    <t>Defect (repairable)</t>
  </si>
  <si>
    <t>Defect (irreparable)</t>
  </si>
  <si>
    <t>Keines</t>
  </si>
  <si>
    <t>Nessuno</t>
  </si>
  <si>
    <t>Sehr tief</t>
  </si>
  <si>
    <t>Tief</t>
  </si>
  <si>
    <t>Hoch</t>
  </si>
  <si>
    <t>Mittel</t>
  </si>
  <si>
    <t>Einfach</t>
  </si>
  <si>
    <t>Aufwändig</t>
  </si>
  <si>
    <t>Sehr aufwändig</t>
  </si>
  <si>
    <t>Simple</t>
  </si>
  <si>
    <t>Complexe</t>
  </si>
  <si>
    <t>Laborieux</t>
  </si>
  <si>
    <t>Complesso</t>
  </si>
  <si>
    <t>Semplice</t>
  </si>
  <si>
    <t>Complex</t>
  </si>
  <si>
    <t>Élevé</t>
  </si>
  <si>
    <t>Moyen</t>
  </si>
  <si>
    <t>Faible</t>
  </si>
  <si>
    <t>Très faible</t>
  </si>
  <si>
    <t>Medio</t>
  </si>
  <si>
    <t>Basso</t>
  </si>
  <si>
    <t>Molto basso</t>
  </si>
  <si>
    <t>Medium</t>
  </si>
  <si>
    <t>Low</t>
  </si>
  <si>
    <t>Very low</t>
  </si>
  <si>
    <t xml:space="preserve">Hazardous substances </t>
  </si>
  <si>
    <t>Reclamation Inventory</t>
  </si>
  <si>
    <t>Element Sheet</t>
  </si>
  <si>
    <t>ID-Nummer</t>
  </si>
  <si>
    <t xml:space="preserve">Ergänzende Bilder </t>
  </si>
  <si>
    <t>Kontext-Daten</t>
  </si>
  <si>
    <t>Ökologischer Nutzen</t>
  </si>
  <si>
    <t>Zusätzliche Dokumente</t>
  </si>
  <si>
    <t>Vorgeschlagene Anwendungen</t>
  </si>
  <si>
    <t>Identifiziertes Wiederverwendungspotenzial: vorläufige Schlussfolgerung</t>
  </si>
  <si>
    <t>Rückbau-Inventar</t>
  </si>
  <si>
    <t>Bauteil-Blatt</t>
  </si>
  <si>
    <t>Bauteil-Identifikation</t>
  </si>
  <si>
    <t>Name des Bauteils</t>
  </si>
  <si>
    <t>Daten zum Bauteil</t>
  </si>
  <si>
    <t>Daten zur Befestigung und der Demontage</t>
  </si>
  <si>
    <t xml:space="preserve">Schadstoffe </t>
  </si>
  <si>
    <t>Das Bauteil wurde getestet und enthält keine gefährlichen Stoffe.</t>
  </si>
  <si>
    <t>Das Bauteil wurde getestet und enthält einen gefährlichen Stoff, kann aber nach der Behandlung wiederverwendet werden</t>
  </si>
  <si>
    <t>Das Bauteil wurde nicht getestet, aber der Prüfer wollte auf eine mögliche Gefahr hinweisen.</t>
  </si>
  <si>
    <t>Das Bauteil wurde nicht getestet und der Prüfer möchte keine potenzielle Gefahr hervorheben.</t>
  </si>
  <si>
    <t>Fiche d'élément</t>
  </si>
  <si>
    <t>Identification de l'élément</t>
  </si>
  <si>
    <t>Numéro d'identification</t>
  </si>
  <si>
    <t>Nom de l'élément</t>
  </si>
  <si>
    <t xml:space="preserve">Images complémentaires </t>
  </si>
  <si>
    <t>Données sur l'élément</t>
  </si>
  <si>
    <t>Données contextuelles</t>
  </si>
  <si>
    <t>Données d'assemblage</t>
  </si>
  <si>
    <t>Avantages pour l'environnement</t>
  </si>
  <si>
    <t xml:space="preserve">Substances dangereuses </t>
  </si>
  <si>
    <t>Vert : l'élément a été testé et ne contient pas de substance dangereuse</t>
  </si>
  <si>
    <t>Rouge : l'élément a été testé et contient une substance dangereuse mais peut éventuellement être réutilisé après traitement</t>
  </si>
  <si>
    <t>Gris : l'élément n'a pas été testé mais l'auditeur a voulu mettre l'accent sur un danger potentiel</t>
  </si>
  <si>
    <t>Blanc : l'élément n'a pas été testé et l'auditeur ne souhaite pas mettre en évidence un danger potentiel.</t>
  </si>
  <si>
    <t>Documents complémentaires</t>
  </si>
  <si>
    <t>Suggestions d'applications</t>
  </si>
  <si>
    <t>Potentiel de réutilisation identifié : conclusion provisoire</t>
  </si>
  <si>
    <t>Scheda elemento</t>
  </si>
  <si>
    <t>Identificazione dell'elemento</t>
  </si>
  <si>
    <t>Numero ID</t>
  </si>
  <si>
    <t>Nome dell'elemento</t>
  </si>
  <si>
    <t xml:space="preserve">Immagini complementari </t>
  </si>
  <si>
    <t>Dati dell'elemento</t>
  </si>
  <si>
    <t>Dati del contesto</t>
  </si>
  <si>
    <t>Dati di montaggio</t>
  </si>
  <si>
    <t>Vantaggi ambientali</t>
  </si>
  <si>
    <t xml:space="preserve">Sostanze pericolose </t>
  </si>
  <si>
    <t>Verde : l'elemento è stato testato e non contiene sostanze pericolose</t>
  </si>
  <si>
    <t>Rosso : l'elemento è stato testato e contiene una sostanza pericolosa, ma può essere eventualmente riutilizzato dopo il trattamento</t>
  </si>
  <si>
    <t>Grigio: l'elemento non è stato testato, ma l'auditor ha voluto evidenziare un potenziale pericolo.</t>
  </si>
  <si>
    <t>Bianco: l'elemento non è stato testato e l'auditor non desidera evidenziare un potenziale pericolo.</t>
  </si>
  <si>
    <t>Documenti aggiuntivi</t>
  </si>
  <si>
    <t>Applicazioni suggerite</t>
  </si>
  <si>
    <t>Potenziale di riutilizzo identificato: conclusione provvisoria</t>
  </si>
  <si>
    <t>Inventario dello smontaggio</t>
  </si>
  <si>
    <t>Inventaire de déconstruction</t>
  </si>
  <si>
    <t>Element_1!A3</t>
  </si>
  <si>
    <t>Element_1!A4</t>
  </si>
  <si>
    <t>Element_1!A6</t>
  </si>
  <si>
    <t>Element_1!B8</t>
  </si>
  <si>
    <t>Element_1!B9</t>
  </si>
  <si>
    <t>eBKP-H erste Ebene</t>
  </si>
  <si>
    <t>eBKP-H zweite Ebene</t>
  </si>
  <si>
    <t>eBKP-H dritte Ebene</t>
  </si>
  <si>
    <t>Element_1!B10</t>
  </si>
  <si>
    <t>Element_1!B11</t>
  </si>
  <si>
    <t>Element_1!B12</t>
  </si>
  <si>
    <t>Element_1!A14</t>
  </si>
  <si>
    <t>Element_1!A18</t>
  </si>
  <si>
    <t>Element_1!A46</t>
  </si>
  <si>
    <t>Einschätzung</t>
  </si>
  <si>
    <t>Element_1!A1</t>
  </si>
  <si>
    <t>eBKP-H first level</t>
  </si>
  <si>
    <t>eBKP-H second level</t>
  </si>
  <si>
    <t>eBKP-H third level</t>
  </si>
  <si>
    <t>eBKP-H primo livello</t>
  </si>
  <si>
    <t>eBKP-H secondo livello</t>
  </si>
  <si>
    <t>eBKP-H terzo livello</t>
  </si>
  <si>
    <t>eBKP-H premier niveau</t>
  </si>
  <si>
    <t>eBKP-H deuxième niveau</t>
  </si>
  <si>
    <t>eBKP-H troisième niveau</t>
  </si>
  <si>
    <t>Estimation</t>
  </si>
  <si>
    <t>Valutazione</t>
  </si>
  <si>
    <t>Assessment</t>
  </si>
  <si>
    <t>Element_1!A42</t>
  </si>
  <si>
    <t>LstSchadstoffBT</t>
  </si>
  <si>
    <t>Andere Unterlagen und Informationen</t>
  </si>
  <si>
    <t>Autres documents et informations</t>
  </si>
  <si>
    <t>Altri documenti e informazioni</t>
  </si>
  <si>
    <t>Other documents and informations</t>
  </si>
  <si>
    <t>Element_1!A22</t>
  </si>
  <si>
    <t>Element_1!A26</t>
  </si>
  <si>
    <t>Element_1!A30</t>
  </si>
  <si>
    <t>Element_1!A34</t>
  </si>
  <si>
    <t>Element_1!B37</t>
  </si>
  <si>
    <t>Element_1!B39</t>
  </si>
  <si>
    <t>Element_1!A50</t>
  </si>
  <si>
    <t>Element_1!A54</t>
  </si>
  <si>
    <t>Bkp1</t>
  </si>
  <si>
    <t>Bkp2</t>
  </si>
  <si>
    <t>Bkp3</t>
  </si>
  <si>
    <t>C Construction Building</t>
  </si>
  <si>
    <t>D Building technology</t>
  </si>
  <si>
    <t>E External wall cladding Building</t>
  </si>
  <si>
    <t>F Roofing Building</t>
  </si>
  <si>
    <t>G Finishing Building</t>
  </si>
  <si>
    <t>H Utilisation-specific plant Building</t>
  </si>
  <si>
    <t>I Surroundings Building</t>
  </si>
  <si>
    <t>J Equipment Building</t>
  </si>
  <si>
    <t>C Costruzione di edifici</t>
  </si>
  <si>
    <t>D Tecnologia edilizia</t>
  </si>
  <si>
    <t>E Rivestimento di pareti esterne Edificio</t>
  </si>
  <si>
    <t>F Coperture Edificio</t>
  </si>
  <si>
    <t>G Edificio di finitura</t>
  </si>
  <si>
    <t>H Impianto specifico per l'utilizzo Edificio</t>
  </si>
  <si>
    <t>I Edificio di contorno</t>
  </si>
  <si>
    <t>J Edificio attrezzature</t>
  </si>
  <si>
    <t>C Construction du bâtiment</t>
  </si>
  <si>
    <t>D Technique Bâtiment</t>
  </si>
  <si>
    <t>E Revêtement mural extérieur Bâtiment</t>
  </si>
  <si>
    <t>F Couverture Bâtiment</t>
  </si>
  <si>
    <t>G Second œuvre Bâtiment</t>
  </si>
  <si>
    <t>H Installation spécifique à l'usage Bâtiment</t>
  </si>
  <si>
    <t>I Environnement Bâtiment</t>
  </si>
  <si>
    <t>J Equipement du bâtiment</t>
  </si>
  <si>
    <t>C 1 Dalle de sol, fondation</t>
  </si>
  <si>
    <t>C 2 Construction des murs</t>
  </si>
  <si>
    <t>C 3 Construction des piliers</t>
  </si>
  <si>
    <t>C 4 Construction du plafond, construction du toit</t>
  </si>
  <si>
    <t>D 1 Installation électrique</t>
  </si>
  <si>
    <t>D 2 Automatisation du bâtiment</t>
  </si>
  <si>
    <t>D 3 Installation de sécurité</t>
  </si>
  <si>
    <t>D 4 Installation technique de protection contre l'incendie</t>
  </si>
  <si>
    <t>D 5 Installation thermique</t>
  </si>
  <si>
    <t>D 6 Installation frigorifique</t>
  </si>
  <si>
    <t>D 7 Installation aéraulique</t>
  </si>
  <si>
    <t>D 8 Installation d'eau, de gaz, d'air comprimé</t>
  </si>
  <si>
    <t>D 9 Installation de transport</t>
  </si>
  <si>
    <t>E 1 Revêtement mural extérieur sous le terrain</t>
  </si>
  <si>
    <t>E 2 Revêtement mural extérieur au-dessus du terrain</t>
  </si>
  <si>
    <t>E 3 Partie intégrée au mur extérieur</t>
  </si>
  <si>
    <t>F 1 Couverture de toit</t>
  </si>
  <si>
    <t>F 2 Intégré au toit</t>
  </si>
  <si>
    <t>G 1 Cloison, porte, portail</t>
  </si>
  <si>
    <t>G 2 Revêtement de sol</t>
  </si>
  <si>
    <t>G 3 Revêtement mural</t>
  </si>
  <si>
    <t>G 4 Revêtement de plafond</t>
  </si>
  <si>
    <t>G 5 Encastré, dispositif de protection pour le second œuvre</t>
  </si>
  <si>
    <t>H 1 Installation de production, installation de laboratoire</t>
  </si>
  <si>
    <t>H 2 Cuisine industrielle</t>
  </si>
  <si>
    <t>H 3 Installation de blanchisserie, installation de nettoyage</t>
  </si>
  <si>
    <t>H 4 Installation hospitalière</t>
  </si>
  <si>
    <t>H 5 Installation pour l'éducation, la culture</t>
  </si>
  <si>
    <t>H 6 Installation sportive, installation de loisirs</t>
  </si>
  <si>
    <t>H 7 Autre installation spécifique à l'utilisation</t>
  </si>
  <si>
    <t>I 2 Ouvrage d'environnement</t>
  </si>
  <si>
    <t>I 3 Espace vert</t>
  </si>
  <si>
    <t>I 4 Surface en dur</t>
  </si>
  <si>
    <t>I 5 Dispositif de protection des environs</t>
  </si>
  <si>
    <t>I 6 Technique Environnement</t>
  </si>
  <si>
    <t>I 7 Equipement des environs</t>
  </si>
  <si>
    <t>J 1 Mobilier</t>
  </si>
  <si>
    <t>J 2 Petit inventaire</t>
  </si>
  <si>
    <t>J 3 Textiles</t>
  </si>
  <si>
    <t>J 4 Art dans le bâtiment</t>
  </si>
  <si>
    <t>C 1 Soletta, fondazione</t>
  </si>
  <si>
    <t>C 2 Costruzione di pareti</t>
  </si>
  <si>
    <t>C 3 Costruzione di colonne</t>
  </si>
  <si>
    <t>C 4 Costruzione del soffitto, costruzione del tetto</t>
  </si>
  <si>
    <t>D 1 Impianto elettrico</t>
  </si>
  <si>
    <t>D 2 Automazione dell'edificio</t>
  </si>
  <si>
    <t>D 3 Sistema di sicurezza</t>
  </si>
  <si>
    <t>D 4 Sistema tecnico di protezione antincendio</t>
  </si>
  <si>
    <t>D 5 Impianto di riscaldamento</t>
  </si>
  <si>
    <t>D 6 Sistema di raffreddamento</t>
  </si>
  <si>
    <t>D 7 Impianto di ventilazione</t>
  </si>
  <si>
    <t>D 8 Impianto acqua, gas, aria compressa</t>
  </si>
  <si>
    <t>D 9 Sistema di trasporto</t>
  </si>
  <si>
    <t>E 1 Rivestimento delle pareti esterne sotto il livello del suolo</t>
  </si>
  <si>
    <t>E 2 Rivestimento della parete esterna sopra il livello del suolo</t>
  </si>
  <si>
    <t>E 3 Incasso in parete esterna</t>
  </si>
  <si>
    <t>F 1 Rivestimento del tetto</t>
  </si>
  <si>
    <t>F 2 Incasso sul tetto</t>
  </si>
  <si>
    <t>G 1 Parete divisoria, porta, cancello</t>
  </si>
  <si>
    <t>G 2 Rivestimento del pavimento</t>
  </si>
  <si>
    <t>G 3 Rivestimenti per pareti</t>
  </si>
  <si>
    <t>G 4 Rivestimento del soffitto</t>
  </si>
  <si>
    <t>G 5 Incasso, dispositivo di protezione per l'ampliamento</t>
  </si>
  <si>
    <t>H 1 Impianto di produzione, impianto di laboratorio</t>
  </si>
  <si>
    <t>H 2 Cucina commerciale</t>
  </si>
  <si>
    <t>H 3 Impianto di lavanderia, impianto di pulizia</t>
  </si>
  <si>
    <t>H 4 Struttura ospedaliera</t>
  </si>
  <si>
    <t>H 5 Struttura per l'istruzione, la cultura</t>
  </si>
  <si>
    <t>H 6 Impianto sportivo, impianto per il tempo libero</t>
  </si>
  <si>
    <t>H 7 Altre strutture per usi specifici</t>
  </si>
  <si>
    <t>I 2 Struttura circostante</t>
  </si>
  <si>
    <t>I 3 Spazio verde</t>
  </si>
  <si>
    <t>I 4 Superficie dura</t>
  </si>
  <si>
    <t>I 5 Struttura di protezione circostante</t>
  </si>
  <si>
    <t>I 6 Area circostante la tecnologia</t>
  </si>
  <si>
    <t>I 7 Area circostante le attrezzature</t>
  </si>
  <si>
    <t>J 1 Mobili</t>
  </si>
  <si>
    <t>J 2 Piccolo inventario</t>
  </si>
  <si>
    <t>J 3 Tessili</t>
  </si>
  <si>
    <t>J 4 Arte nell'edificio</t>
  </si>
  <si>
    <t>C 1 Floor slab, foundation</t>
  </si>
  <si>
    <t>C 2 Wall construction</t>
  </si>
  <si>
    <t>C 3 Column construction</t>
  </si>
  <si>
    <t>C 4 Ceiling construction, roof construction</t>
  </si>
  <si>
    <t>D 1 Electrical system</t>
  </si>
  <si>
    <t>D 2 Building automation</t>
  </si>
  <si>
    <t>D 3 Security system</t>
  </si>
  <si>
    <t>D 4 Technical fire protection system</t>
  </si>
  <si>
    <t>D 5 Heating system</t>
  </si>
  <si>
    <t>D 6 Cooling system</t>
  </si>
  <si>
    <t>D 7 Ventilation system</t>
  </si>
  <si>
    <t>D 8 Water, gas, compressed air system</t>
  </si>
  <si>
    <t>D 9 Transport system</t>
  </si>
  <si>
    <t>E 1 External wall cladding below ground level</t>
  </si>
  <si>
    <t>E 2 External wall cladding above ground level</t>
  </si>
  <si>
    <t>E 3 Built-in to external wall</t>
  </si>
  <si>
    <t>F 1 Roof cladding</t>
  </si>
  <si>
    <t>F 2 Built-in to roof</t>
  </si>
  <si>
    <t>G 1 Partition wall, door, gate</t>
  </si>
  <si>
    <t>G 2 Floor covering</t>
  </si>
  <si>
    <t>G 3 Wall panelling</t>
  </si>
  <si>
    <t>G 4 Ceiling panelling</t>
  </si>
  <si>
    <t>G 5 Built-in, protective device for extension</t>
  </si>
  <si>
    <t>H 1 Production plant, laboratory plant</t>
  </si>
  <si>
    <t>H 2 Commercial kitchen</t>
  </si>
  <si>
    <t>H 3 Laundry plant, cleaning plant</t>
  </si>
  <si>
    <t>H 4 Hospital facility</t>
  </si>
  <si>
    <t>H 5 Facility for education, culture</t>
  </si>
  <si>
    <t>H 6 Sports facility, leisure facility</t>
  </si>
  <si>
    <t>H 7 Other use-specific facilities</t>
  </si>
  <si>
    <t>I 2 Surrounding structure</t>
  </si>
  <si>
    <t>I 3 Green space</t>
  </si>
  <si>
    <t>I 4 Hard surface</t>
  </si>
  <si>
    <t>I 5 Surrounding protective structure</t>
  </si>
  <si>
    <t>I 6 Technology surrounding area</t>
  </si>
  <si>
    <t>I 7 Equipment surrounding area</t>
  </si>
  <si>
    <t>J 1 Furniture</t>
  </si>
  <si>
    <t>J 2 Small inventory</t>
  </si>
  <si>
    <t>J 4 Art in the building</t>
  </si>
  <si>
    <t>C 1.1 Building drainage system</t>
  </si>
  <si>
    <t>C 1.2 Waterproofing, insulation of floor slab</t>
  </si>
  <si>
    <t>C 1.3 Single foundation, strip foundation</t>
  </si>
  <si>
    <t>C 1.4 Non-load-bearing floor slab</t>
  </si>
  <si>
    <t>C 1.5 Load-bearing floor slab</t>
  </si>
  <si>
    <t>C 2.1 External wall construction</t>
  </si>
  <si>
    <t>C 2.2 Internal wall construction</t>
  </si>
  <si>
    <t>C 3.1 External support</t>
  </si>
  <si>
    <t>C 3.2 Internal support</t>
  </si>
  <si>
    <t>C 4.1 Ceiling</t>
  </si>
  <si>
    <t>C 4.2 Stairs, ramp</t>
  </si>
  <si>
    <t>C 4.3 Balcony</t>
  </si>
  <si>
    <t>C 4.4 Roof construction</t>
  </si>
  <si>
    <t>D 1.1 Apparatus, heavy current installation</t>
  </si>
  <si>
    <t>D 1.2 Power current installation</t>
  </si>
  <si>
    <t>D 1.3 Light fitting</t>
  </si>
  <si>
    <t>D 1.4 Electrical appliance</t>
  </si>
  <si>
    <t>D 1.5 Apparatus, low-current installation</t>
  </si>
  <si>
    <t>D 1.6 Low-current installation</t>
  </si>
  <si>
    <t>D 2.1 Management level</t>
  </si>
  <si>
    <t>D 2.2 Automation level</t>
  </si>
  <si>
    <t>D 2.3 Field level</t>
  </si>
  <si>
    <t>D 2.4 Room automation</t>
  </si>
  <si>
    <t>D 2.5 Automation network</t>
  </si>
  <si>
    <t>D 2.6 Switchgear combination</t>
  </si>
  <si>
    <t>D 3.1 Intruder alarm system, hold-up alarm system</t>
  </si>
  <si>
    <t>D 3.2 Access control system</t>
  </si>
  <si>
    <t>D 3.3 Video surveillance system</t>
  </si>
  <si>
    <t>D 3.4 Perimeter protection, environmental protection</t>
  </si>
  <si>
    <t>D 4.1 Fire alarm system</t>
  </si>
  <si>
    <t>D 4.2 Gas detection system</t>
  </si>
  <si>
    <t>D 4.3 Wet extinguishing system</t>
  </si>
  <si>
    <t>D 4.4 Dry extinguishing system</t>
  </si>
  <si>
    <t>D 4.5 Extinguishing equipment</t>
  </si>
  <si>
    <t>D 4.6 Smoke and heat extraction system</t>
  </si>
  <si>
    <t>D 5.1 Storage for heating system</t>
  </si>
  <si>
    <t>D 5.2 Heat generation</t>
  </si>
  <si>
    <t>D 5.3 Main heat distribution</t>
  </si>
  <si>
    <t>D 5.4 Heat dissipation</t>
  </si>
  <si>
    <t>C 1.1 Sistema di drenaggio dell'edificio</t>
  </si>
  <si>
    <t>C 1.2 Impermeabilizzazione, isolamento della soletta</t>
  </si>
  <si>
    <t>C 1.3 Fondazione singola, fondazione a nastro</t>
  </si>
  <si>
    <t>C 1.4 Solaio non portante</t>
  </si>
  <si>
    <t>C 1.5 Solaio portante</t>
  </si>
  <si>
    <t>C 2.1 Costruzione di pareti esterne</t>
  </si>
  <si>
    <t>C 2.2 Costruzione di pareti interne</t>
  </si>
  <si>
    <t>C 3.1 Supporto esterno</t>
  </si>
  <si>
    <t>C 3.2 Supporto interno</t>
  </si>
  <si>
    <t>C 4.1 Soffitto</t>
  </si>
  <si>
    <t>C 4.2 Scale, rampa</t>
  </si>
  <si>
    <t>C 4.3 Balcone</t>
  </si>
  <si>
    <t>C 4.4 Costruzione del tetto</t>
  </si>
  <si>
    <t>D 1.1 Apparecchiatura, installazione di corrente pesante</t>
  </si>
  <si>
    <t>D 1.2 Installazione di corrente elettrica</t>
  </si>
  <si>
    <t>D 1.3 Apparecchi di illuminazione</t>
  </si>
  <si>
    <t>D 1.4 Apparecchiatura elettrica</t>
  </si>
  <si>
    <t>D 1.5 Apparecchiatura, installazione a corrente debole</t>
  </si>
  <si>
    <t>D 1.6 Installazione a bassa corrente</t>
  </si>
  <si>
    <t>D 2.1 Livello di gestione</t>
  </si>
  <si>
    <t>D 2.2 Livello di automazione</t>
  </si>
  <si>
    <t>D 2.3 Livello di campo</t>
  </si>
  <si>
    <t>D 2.4 Automazione del locale</t>
  </si>
  <si>
    <t>D 2.5 Rete di automazione</t>
  </si>
  <si>
    <t>D 2.6 Combinazione di quadri elettrici</t>
  </si>
  <si>
    <t>D 2.7 Integrazione</t>
  </si>
  <si>
    <t>D 3.1 Sistema di allarme antintrusione, sistema di allarme antirapina</t>
  </si>
  <si>
    <t>D 3.2 Sistema di controllo degli accessi</t>
  </si>
  <si>
    <t>D 3.3 Sistema di videosorveglianza</t>
  </si>
  <si>
    <t>D 3.4 Protezione perimetrale, protezione ambientale</t>
  </si>
  <si>
    <t>D 4.1 Sistema di allarme antincendio</t>
  </si>
  <si>
    <t>D 4.2 Sistema di rilevamento dei gas</t>
  </si>
  <si>
    <t>D 4.3 Impianto di estinzione a umido</t>
  </si>
  <si>
    <t>D 4.4 Sistema di estinzione a secco</t>
  </si>
  <si>
    <t>D 4.5 Attrezzature di spegnimento</t>
  </si>
  <si>
    <t>D 4.6 Impianto di aspirazione fumi e calore</t>
  </si>
  <si>
    <t>D 5.1 Accumulo per il sistema di riscaldamento</t>
  </si>
  <si>
    <t>D 5.2 Generazione di calore</t>
  </si>
  <si>
    <t>D 5.3 Distribuzione principale del calore</t>
  </si>
  <si>
    <t>D 5.4 Dissipazione del calore</t>
  </si>
  <si>
    <t>C 1.1 Canalisation bâtiment</t>
  </si>
  <si>
    <t>C 1.2 Etanchéité, isolation de la dalle de sol</t>
  </si>
  <si>
    <t>C 1.3 Fondations individuelles, semelles filantes</t>
  </si>
  <si>
    <t>C 1.4 Dalle de sol non porteuse</t>
  </si>
  <si>
    <t>C 1.5 Dalle de sol porteuse</t>
  </si>
  <si>
    <t>C 2.1 Construction des murs extérieurs</t>
  </si>
  <si>
    <t>C 2.2 Construction des murs intérieurs</t>
  </si>
  <si>
    <t>C 3.1 Pilier extérieur</t>
  </si>
  <si>
    <t>C 3.2 Colonne intérieure</t>
  </si>
  <si>
    <t>C 4.1 Plafond</t>
  </si>
  <si>
    <t>C 4.2 Escalier, rampe</t>
  </si>
  <si>
    <t>C 4.3 Balcon</t>
  </si>
  <si>
    <t>C 4.4 Construction du toit</t>
  </si>
  <si>
    <t>D 1.1 Appareil, installation courant fort</t>
  </si>
  <si>
    <t>D 1.2 Installation courant fort</t>
  </si>
  <si>
    <t>D 1.3 Luminaire</t>
  </si>
  <si>
    <t>D 1.4 Appareil électrique</t>
  </si>
  <si>
    <t>D 1.5 Appareil, installation courant faible</t>
  </si>
  <si>
    <t>D 1.6 Installation courant faible</t>
  </si>
  <si>
    <t>D 2.1 Niveau de gestion</t>
  </si>
  <si>
    <t>D 2.2 Niveau d'automatisation</t>
  </si>
  <si>
    <t>D 2.3 Niveau de terrain</t>
  </si>
  <si>
    <t>D 2.4 Automatisation des locaux</t>
  </si>
  <si>
    <t>D 2.5 Réseau d'automatisation</t>
  </si>
  <si>
    <t>D 2.6 Combinaison d'appareils de commutation</t>
  </si>
  <si>
    <t>D 2.7 Intégration</t>
  </si>
  <si>
    <t>D 3.1 Système de détection d'intrusion, d'agression</t>
  </si>
  <si>
    <t>D 3.2 Installation de contrôle d'accès</t>
  </si>
  <si>
    <t>D 3.3 Installation de vidéosurveillance</t>
  </si>
  <si>
    <t>D 3.4 Protection du périmètre, protection de l'environnement</t>
  </si>
  <si>
    <t>D 4.1 Système de détection d'incendie</t>
  </si>
  <si>
    <t>D 4.2 Système de détection de gaz</t>
  </si>
  <si>
    <t>D 4.3 Installation d'extinction par voie humide</t>
  </si>
  <si>
    <t>D 4.4 Installation d'extinction à sec</t>
  </si>
  <si>
    <t>D 4.5 Appareil d'extinction</t>
  </si>
  <si>
    <t>D 4.6 Installation d'extraction de fumée et de chaleur</t>
  </si>
  <si>
    <t>D 5.1 Stockage par rapport à l'installation thermique</t>
  </si>
  <si>
    <t>D 5.2 Production de chaleur</t>
  </si>
  <si>
    <t>D 5.3 Distribution principale de la chaleur</t>
  </si>
  <si>
    <t>D 5.4 Émission de chaleur</t>
  </si>
  <si>
    <t>D 6.1 Stockage par rapport à l'installation frigorifique</t>
  </si>
  <si>
    <t>D 6.2 Production de froid</t>
  </si>
  <si>
    <t>D 6.3 Distribution principale du froid</t>
  </si>
  <si>
    <t>D 6.4 Sortie du froid</t>
  </si>
  <si>
    <t>D 7.1 Conduite d'air extérieur, conduite d'air d'évacuation</t>
  </si>
  <si>
    <t>D 7.2 Traitement de l'air</t>
  </si>
  <si>
    <t>D 7.3 Distribution principale de l'air</t>
  </si>
  <si>
    <t>D 7.4 Diffusion d'air</t>
  </si>
  <si>
    <t>D 7.5 Petite installation pour air pulsé, air repris</t>
  </si>
  <si>
    <t>D 8.1 Armature, appareil</t>
  </si>
  <si>
    <t>D 8.2 Elément d'installation</t>
  </si>
  <si>
    <t>D 8.3 Installation de traitement de l'eau, installation de traitement des eaux usées</t>
  </si>
  <si>
    <t>D 8.4 Conduite d'alimentation</t>
  </si>
  <si>
    <t>D 8.5 Conduite d'évacuation</t>
  </si>
  <si>
    <t>D 8.6 Installation de gaz</t>
  </si>
  <si>
    <t>D 8.7 Installation d'air comprimé, installation de vide</t>
  </si>
  <si>
    <t>D 9.1 Ascenseur pour personnes</t>
  </si>
  <si>
    <t>D 9.2 Monte-charge</t>
  </si>
  <si>
    <t>D 9.3 Ascenseur à lits</t>
  </si>
  <si>
    <t>D 9.4 Escalier roulant, trottoir roulant</t>
  </si>
  <si>
    <t>D 9.5 Table élévatrice, station de chargement, monte-charge spécial</t>
  </si>
  <si>
    <t>D 9.6 Installation de stationnement</t>
  </si>
  <si>
    <t>D 9.7 Autre installation de transport</t>
  </si>
  <si>
    <t>E 1.1 Etanchéité des murs sous le terrain</t>
  </si>
  <si>
    <t>E 1.2 Isolation thermique extérieure sous terrain</t>
  </si>
  <si>
    <t>E 1.3 Couche de protection sous terrain</t>
  </si>
  <si>
    <t>E 2.1 Revêtement extérieur</t>
  </si>
  <si>
    <t>E 2.2 Isolation thermique extérieure</t>
  </si>
  <si>
    <t>E 2.3 Revêtement de façade</t>
  </si>
  <si>
    <t>E 2.4 Système de façade</t>
  </si>
  <si>
    <t>E 2.5 Revêtement de la sous-face</t>
  </si>
  <si>
    <t>E 2.6 Protection contre les chutes</t>
  </si>
  <si>
    <t>E 3.1 Fenêtre</t>
  </si>
  <si>
    <t>E 3.2 Porte, portail</t>
  </si>
  <si>
    <t>E 3.3 Protection solaire</t>
  </si>
  <si>
    <t>F 1.1 Etanchéité du toit sous le terrain</t>
  </si>
  <si>
    <t>F 1.2 Toiture plate</t>
  </si>
  <si>
    <t>F 1.3 Toiture inclinée</t>
  </si>
  <si>
    <t>F 1.4 Protection contre la foudre</t>
  </si>
  <si>
    <t>F 2.1 Intégrés au toit plat</t>
  </si>
  <si>
    <t>F 2.2 Intégré à un toit incliné</t>
  </si>
  <si>
    <t>G 1.1 Cloison fixe</t>
  </si>
  <si>
    <t>G 1.2 Cloison mobile</t>
  </si>
  <si>
    <t>G 1.3 Fenêtres intérieures</t>
  </si>
  <si>
    <t>G 1.4 Porte intérieure, portail intérieur</t>
  </si>
  <si>
    <t>G 1.5 Obscurcissement</t>
  </si>
  <si>
    <t>D 6.1 Stoccaggio per il sistema di refrigerazione</t>
  </si>
  <si>
    <t>D 6.2 Generazione di freddo</t>
  </si>
  <si>
    <t>D 6.3 Distribuzione principale della refrigerazione</t>
  </si>
  <si>
    <t>D 6.4 Uscita di refrigerazione</t>
  </si>
  <si>
    <t>D 7.1 Canalizzazione dell'aria esterna, canalizzazione dell'aria di scarico</t>
  </si>
  <si>
    <t>D 7.2 Preparazione dell'aria</t>
  </si>
  <si>
    <t>D 7.3 Distribuzione principale dell'aria</t>
  </si>
  <si>
    <t>D 7.4 Scarico dell'aria</t>
  </si>
  <si>
    <t>D 7.5 Piccolo sistema per l'aria di mandata e l'aria di estrazione</t>
  </si>
  <si>
    <t>D 8.1 Apparecchiatura, raccordo</t>
  </si>
  <si>
    <t>D 8.2 Elemento di installazione</t>
  </si>
  <si>
    <t>D 8.3 Sistema di trattamento dell'acqua, sistema di trattamento delle acque reflue</t>
  </si>
  <si>
    <t>D 8.4 Tubo di alimentazione</t>
  </si>
  <si>
    <t>D 8.5 Tubo di scarico</t>
  </si>
  <si>
    <t>D 8.6 Impianto a gas</t>
  </si>
  <si>
    <t>D 8.7 Sistema di aria compressa, sistema di vuoto</t>
  </si>
  <si>
    <t>D 9.1 Ascensore per passeggeri</t>
  </si>
  <si>
    <t>D 9.2 Ascensore per merci</t>
  </si>
  <si>
    <t>D 9.3 Ascensore per letti</t>
  </si>
  <si>
    <t>D 9.4 Scala mobile, passerella mobile</t>
  </si>
  <si>
    <t>D 9.5 Piattaforma elevatrice, stazione di carico, ascensore speciale</t>
  </si>
  <si>
    <t>D 9.6 Parcheggio</t>
  </si>
  <si>
    <t>D 9.7 Altre strutture di trasporto</t>
  </si>
  <si>
    <t>E 1.1 Impermeabilizzazione delle pareti sotto il livello del suolo</t>
  </si>
  <si>
    <t>E 1.2 Isolamento termico esterno sotto il livello del suolo</t>
  </si>
  <si>
    <t>E 1.3 Strato protettivo sotto il livello del suolo</t>
  </si>
  <si>
    <t>E 2.1 Rivestimento esterno</t>
  </si>
  <si>
    <t>E 2.2 Isolamento termico esterno</t>
  </si>
  <si>
    <t>E 2.3 Rivestimento di facciata</t>
  </si>
  <si>
    <t>E 2.4 Sistema di facciata</t>
  </si>
  <si>
    <t>E 2.5 Intradosso del rivestimento</t>
  </si>
  <si>
    <t>E 2.6 Protezione anticaduta</t>
  </si>
  <si>
    <t>E 3.1 Finestre</t>
  </si>
  <si>
    <t>E 3.2 Porta, cancello</t>
  </si>
  <si>
    <t>E 3.3 Protezione solare</t>
  </si>
  <si>
    <t>F 1.1 Impermeabilizzazione del tetto sotto il livello del suolo</t>
  </si>
  <si>
    <t>F 1.2 Tetto piano</t>
  </si>
  <si>
    <t>F 1.3 Tetto inclinato</t>
  </si>
  <si>
    <t>F 1.4 Protezione dai fulmini</t>
  </si>
  <si>
    <t>F 2.1 Installato su tetto piano</t>
  </si>
  <si>
    <t>F 2.2 Installato su tetto inclinato</t>
  </si>
  <si>
    <t>G 1.1 Parete divisoria fissa</t>
  </si>
  <si>
    <t>G 1.2 Parete divisoria mobile</t>
  </si>
  <si>
    <t>G 1.3 Finestra interna</t>
  </si>
  <si>
    <t>G 1.4 Porta interna, cancello interno</t>
  </si>
  <si>
    <t>G 1.5 Oscuramento</t>
  </si>
  <si>
    <t>D 6.1 Storage for refrigeration system</t>
  </si>
  <si>
    <t>D 6.2 Refrigeration generation</t>
  </si>
  <si>
    <t>D 6.3 Main refrigeration distribution</t>
  </si>
  <si>
    <t>D 6.4 Cooling output</t>
  </si>
  <si>
    <t>D 7.1 Outside air ducting, exhaust air ducting</t>
  </si>
  <si>
    <t>D 7.2 Air preparation</t>
  </si>
  <si>
    <t>D 7.3 Main air distribution</t>
  </si>
  <si>
    <t>D 7.4 Air discharge</t>
  </si>
  <si>
    <t>D 7.5 Small system for supply air, extract air</t>
  </si>
  <si>
    <t>D 8.1 Fitting, apparatus</t>
  </si>
  <si>
    <t>D 8.2 Installation element</t>
  </si>
  <si>
    <t>D 8.3 Water treatment system, waste water treatment system</t>
  </si>
  <si>
    <t>D 8.4 Supply pipe</t>
  </si>
  <si>
    <t>D 8.5 Disposal pipe</t>
  </si>
  <si>
    <t>D 8.6 Gas system</t>
  </si>
  <si>
    <t>D 8.7 Compressed air system, vacuum system</t>
  </si>
  <si>
    <t>D 9.1 Passenger lift</t>
  </si>
  <si>
    <t>D 9.2 Goods lift</t>
  </si>
  <si>
    <t>D 9.3 Bed lift</t>
  </si>
  <si>
    <t>D 9.4 Escalator, moving walkway</t>
  </si>
  <si>
    <t>D 9.5 Lift table, loading station, special lift</t>
  </si>
  <si>
    <t>D 9.6 Car park</t>
  </si>
  <si>
    <t>D 9.7 Other transport facilities</t>
  </si>
  <si>
    <t>E 1.1 Wall sealing below ground level</t>
  </si>
  <si>
    <t>E 1.2 External thermal insulation below ground level</t>
  </si>
  <si>
    <t>E 1.3 Protective layer below ground level</t>
  </si>
  <si>
    <t>E 2.1 External coating</t>
  </si>
  <si>
    <t>E 2.2 External thermal insulation</t>
  </si>
  <si>
    <t>E 2.3 Façade cladding</t>
  </si>
  <si>
    <t>E 2.4 Façade system</t>
  </si>
  <si>
    <t>E 2.5 Cladding soffit</t>
  </si>
  <si>
    <t>E 2.6 Fall protection</t>
  </si>
  <si>
    <t>E 3.1 Windows</t>
  </si>
  <si>
    <t>E 3.2 Door, gate</t>
  </si>
  <si>
    <t>E 3.3 Sun protection</t>
  </si>
  <si>
    <t>F 1.1 Roof waterproofing below ground level</t>
  </si>
  <si>
    <t>F 1.2 Flat roof</t>
  </si>
  <si>
    <t>F 1.3 Sloping roof</t>
  </si>
  <si>
    <t>F 1.4 Lightning protection</t>
  </si>
  <si>
    <t>F 2.1 Installed to flat roof</t>
  </si>
  <si>
    <t>F 2.2 Built-in to pitched roof</t>
  </si>
  <si>
    <t>G 1.1 Fixed partition wall</t>
  </si>
  <si>
    <t>G 1.2 Movable partition wall</t>
  </si>
  <si>
    <t>G 1.3 Interior window</t>
  </si>
  <si>
    <t>G 1.4 Interior door, interior gate</t>
  </si>
  <si>
    <t>G 1.5 Darkening</t>
  </si>
  <si>
    <t>G 2.1 Substructure to floor covering</t>
  </si>
  <si>
    <t>G 2.2 Finished floor covering</t>
  </si>
  <si>
    <t>G 3.1 Substructure for wall panelling</t>
  </si>
  <si>
    <t>G 3.2 Finished wall panelling</t>
  </si>
  <si>
    <t>G 4.1 Substructure for ceiling panelling</t>
  </si>
  <si>
    <t>G 4.2 Finished ceiling panelling</t>
  </si>
  <si>
    <t>G 5.1 Built-in cupboard, shelf unit</t>
  </si>
  <si>
    <t>G 5.2 Fitted kitchen</t>
  </si>
  <si>
    <t>G 5.3 Interior window fittings</t>
  </si>
  <si>
    <t>G 5.4 Safety equipment</t>
  </si>
  <si>
    <t>G 5.5 Stove, fireplace</t>
  </si>
  <si>
    <t>G 5.6 Small building component</t>
  </si>
  <si>
    <t>G 5.7 Greenery in the building</t>
  </si>
  <si>
    <t>H 1.1 Supply, disposal for production plant, laboratory plant</t>
  </si>
  <si>
    <t>H 1.2 Apparatus for production plant, laboratory plant</t>
  </si>
  <si>
    <t>H 1.3 Control system for production plant, laboratory plant</t>
  </si>
  <si>
    <t>H 1.4 Installation in production plant, laboratory plant</t>
  </si>
  <si>
    <t>H 2.1 Supply, disposal for canteen kitchen</t>
  </si>
  <si>
    <t>H 2.2 Apparatus for canteen kitchen</t>
  </si>
  <si>
    <t>H 2.3 Control system for canteen kitchen</t>
  </si>
  <si>
    <t>H 2.4 Installed in commercial kitchen</t>
  </si>
  <si>
    <t>H 3.1 Supply, disposal for laundry' cleaning system</t>
  </si>
  <si>
    <t>H 3.2 Apparatus for laundry system, cleaning system</t>
  </si>
  <si>
    <t>H 3.3 Control for laundry system, cleaning system</t>
  </si>
  <si>
    <t>H 3.4 Installed in laundry system' cleaning system</t>
  </si>
  <si>
    <t>H 4.1 Vital data monitoring' diagnostics</t>
  </si>
  <si>
    <t>H 4.2 Device for care</t>
  </si>
  <si>
    <t>H 4.3 Device for treatment</t>
  </si>
  <si>
    <t>H 4.4 Measuring, analysing</t>
  </si>
  <si>
    <t>H 4.5 Cleaning, disinfection, sterilisation</t>
  </si>
  <si>
    <t>H 4.6 Medical furniture</t>
  </si>
  <si>
    <t>H 4.7 Small medical inventory</t>
  </si>
  <si>
    <t>H 4.8 Medical textiles</t>
  </si>
  <si>
    <t>H 4.9 Medical transport equipment</t>
  </si>
  <si>
    <t>H 4.10 Operating resources</t>
  </si>
  <si>
    <t>H 5.1 Supplies, waste disposal for education, culture</t>
  </si>
  <si>
    <t>H 5.2 Equipment for education, culture</t>
  </si>
  <si>
    <t>H 5.3 Controls for education, culture</t>
  </si>
  <si>
    <t>H 5.4 Fittings for education, culture</t>
  </si>
  <si>
    <t>H 6.1 Supply, disposal for sports and leisure facilities</t>
  </si>
  <si>
    <t>H 6.2 Equipment for sports facilities</t>
  </si>
  <si>
    <t>G 2.1 Sottostruttura al rivestimento del pavimento</t>
  </si>
  <si>
    <t>G 2.2 Pavimento finito</t>
  </si>
  <si>
    <t>G 3.1 Sottostruttura per rivestimenti a parete</t>
  </si>
  <si>
    <t>G 3.2 Rivestimenti finiti</t>
  </si>
  <si>
    <t>G 4.1 Sottostruttura per rivestimenti del soffitto</t>
  </si>
  <si>
    <t>G 4.2 Rivestimento del soffitto finito</t>
  </si>
  <si>
    <t>G 5.1 Armadio e scaffale da incasso</t>
  </si>
  <si>
    <t>G 5.2 Cucina componibile</t>
  </si>
  <si>
    <t>G 5.3 Serramenti interni</t>
  </si>
  <si>
    <t>G 5.4 Dispositivi di sicurezza</t>
  </si>
  <si>
    <t>G 5.5 Stufa, camino</t>
  </si>
  <si>
    <t>G 5.6 Piccolo componente dell'edificio</t>
  </si>
  <si>
    <t>G 5.7 Verde nell'edificio</t>
  </si>
  <si>
    <t>H 1.1 Fornitura, smaltimento per impianti di produzione, impianti di laboratorio</t>
  </si>
  <si>
    <t>H 1.2 Apparecchiature per impianti di produzione, impianti di laboratorio</t>
  </si>
  <si>
    <t>H 1.3 Sistema di controllo per impianto di produzione, impianto di laboratorio</t>
  </si>
  <si>
    <t>H 1.4 Installazione nell'impianto di produzione, impianto di laboratorio</t>
  </si>
  <si>
    <t>H 2.1 Fornitura, smaltimento per cucina mensa</t>
  </si>
  <si>
    <t>H 2.2 Apparecchiatura per cucina mensa</t>
  </si>
  <si>
    <t>H 2.3 Sistema di controllo per cucina mensa</t>
  </si>
  <si>
    <t>H 2.4 Installazione in cucina commerciale</t>
  </si>
  <si>
    <t>H 3.1 Fornitura, smaltimento per impianto di pulizia della lavanderia</t>
  </si>
  <si>
    <t>H 3.2 Apparecchiature per il sistema di lavanderia, sistema di pulizia</t>
  </si>
  <si>
    <t>H 3.3 Controllo per sistema di lavanderia, sistema di pulizia</t>
  </si>
  <si>
    <t>H 3.4 Installato nel sistema di lavanderia' sistema di pulizia</t>
  </si>
  <si>
    <t>H 4.1 Monitoraggio dei dati vitali' diagnostica</t>
  </si>
  <si>
    <t>H 4.2 Dispositivo per la cura</t>
  </si>
  <si>
    <t>H 4.3 Dispositivo per il trattamento</t>
  </si>
  <si>
    <t>H 4.4 Misurazione, analisi</t>
  </si>
  <si>
    <t>H 4.5 Pulizia, disinfezione, sterilizzazione</t>
  </si>
  <si>
    <t>H 4.6 Mobili medici</t>
  </si>
  <si>
    <t>H 4.7 Piccolo inventario medico</t>
  </si>
  <si>
    <t>H 4.8 Tessili medici</t>
  </si>
  <si>
    <t>H 4.9 Attrezzature per il trasporto medico</t>
  </si>
  <si>
    <t>H 4.10 Risorse operative</t>
  </si>
  <si>
    <t>H 5.1 Forniture, smaltimento dei rifiuti per l'istruzione e la cultura</t>
  </si>
  <si>
    <t>H 5.2 Attrezzature per l'istruzione, la cultura</t>
  </si>
  <si>
    <t>H 5.3 Controlli per l'istruzione, la cultura</t>
  </si>
  <si>
    <t>H 5.4 Attrezzature per l'istruzione, la cultura</t>
  </si>
  <si>
    <t>H 6.1 Forniture, smaltimento per impianti sportivi e ricreativi</t>
  </si>
  <si>
    <t>H 6.2 Attrezzature per impianti sportivi</t>
  </si>
  <si>
    <t>G 2.1 Sous-construction pour le revêtement de sol</t>
  </si>
  <si>
    <t>G 2.2 Revêtement de sol fini</t>
  </si>
  <si>
    <t>G 3.1 Ossature pour revêtement mural</t>
  </si>
  <si>
    <t>G 3.2 Revêtement mural fini</t>
  </si>
  <si>
    <t>G 4.1 Ossature pour revêtement de plafond</t>
  </si>
  <si>
    <t>G 4.2 Revêtement de plafond fini</t>
  </si>
  <si>
    <t>G 5.1 Armoire encastrée, étagère</t>
  </si>
  <si>
    <t>G 5.2 Cuisine intégrée</t>
  </si>
  <si>
    <t>G 5.3 Aménagement intérieur des fenêtres</t>
  </si>
  <si>
    <t>G 5.4 Dispositif de protection</t>
  </si>
  <si>
    <t>G 5.5 Poêle, cheminée</t>
  </si>
  <si>
    <t>G 5.6 Petit élément de construction</t>
  </si>
  <si>
    <t>G 5.7 Végétalisation dans le bâtiment</t>
  </si>
  <si>
    <t>H 1.1 Alimentation, évacuation pour installation de production, installation de laboratoire</t>
  </si>
  <si>
    <t>H 1.2 Appareil pour installation de production, installation de laboratoire</t>
  </si>
  <si>
    <t>H 1.3 Commande pour installation de production, installation de laboratoire</t>
  </si>
  <si>
    <t>H 1.4 Intégrés dans l'installation de production, installation de laboratoire</t>
  </si>
  <si>
    <t>H 2.1 Approvisionnement, élimination pour grande cuisine</t>
  </si>
  <si>
    <t>H 2.2 Appareil pour grande cuisine</t>
  </si>
  <si>
    <t>H 2.3 Commande pour grande cuisine</t>
  </si>
  <si>
    <t>H 2.4 Intégrés dans une grande cuisine</t>
  </si>
  <si>
    <t>H 3.1 Alimentation, évacuation pour installation de blanchisserie' installation de nettoyage</t>
  </si>
  <si>
    <t>H 3.2 Appareil pour installation de blanchisserie, installation de nettoyage</t>
  </si>
  <si>
    <t>H 3.3 Commande pour installation de blanchisserie, installation de nettoyage</t>
  </si>
  <si>
    <t>H 3.4 Intégrés dans l'installation de blanchisserie' installation de nettoyage</t>
  </si>
  <si>
    <t>H 4.1 Surveillance des données vitales' Diagnostic</t>
  </si>
  <si>
    <t>H 4.2 Appareil pour soins</t>
  </si>
  <si>
    <t>H 4.3 Appareil pour traitement</t>
  </si>
  <si>
    <t>H 4.4 Appareil de mesure, d'analyse</t>
  </si>
  <si>
    <t>H 4.5 Nettoyage, désinfection, stérilisation</t>
  </si>
  <si>
    <t>H 4.6 Mobilier médical</t>
  </si>
  <si>
    <t>H 4.7 Petit inventaire médical</t>
  </si>
  <si>
    <t>H 4.8 Textiles médicaux</t>
  </si>
  <si>
    <t>H 4.9 Matériel de transport médical</t>
  </si>
  <si>
    <t>H 4.10 Matériel d'exploitation</t>
  </si>
  <si>
    <t>H 5.1 Approvisionnement, élimination des déchets pour l'éducation, la culture</t>
  </si>
  <si>
    <t>H 5.2 Appareil pour l'éducation, la culture</t>
  </si>
  <si>
    <t>H 5.3 Commande pour l'éducation, la culture</t>
  </si>
  <si>
    <t>H 5.4 Équipement pour l'éducation et la culture</t>
  </si>
  <si>
    <t>H 6.1 Approvisionnement, élimination pour installation sportive, installation de loisirs</t>
  </si>
  <si>
    <t>H 6.2 Appareil pour installation sportive</t>
  </si>
  <si>
    <t>H 6.3 Commande pour installation sportive, installation de loisirs</t>
  </si>
  <si>
    <t>H 6.4 Intégrés dans l'installation sportive, l'installation de loisirs</t>
  </si>
  <si>
    <t>H 7.1 Alimentation, évacuation pour installation spécifique à l'utilisation</t>
  </si>
  <si>
    <t>H 7.2 Appareil pour installation spécifique à l'utilisation</t>
  </si>
  <si>
    <t>H 7.3 Commande pour installation spécifique à l'utilisation</t>
  </si>
  <si>
    <t>H 7.4 Éléments intégrés dans une installation spécifique à l'utilisation</t>
  </si>
  <si>
    <t>I 2.1 Mur de soutènement</t>
  </si>
  <si>
    <t>I 2.2 Mur isolé</t>
  </si>
  <si>
    <t>I 2.3 Petit ouvrage</t>
  </si>
  <si>
    <t>I 3.1 Couche de végétation</t>
  </si>
  <si>
    <t>I 3.2 Gazon</t>
  </si>
  <si>
    <t>I 3.3 Plantation</t>
  </si>
  <si>
    <t>I 3.4 Plan d'eau</t>
  </si>
  <si>
    <t>I 4.1 Couche de fondation</t>
  </si>
  <si>
    <t>I 4.2 Finition</t>
  </si>
  <si>
    <t>I 4.3 Revêtement</t>
  </si>
  <si>
    <t>I 4.4 Superstructure de la voie</t>
  </si>
  <si>
    <t>I 5.1 Système de retenue</t>
  </si>
  <si>
    <t>I 5.2 Clôture</t>
  </si>
  <si>
    <t>I 5.3 Protection contre les immissions</t>
  </si>
  <si>
    <t>I 6.1 Installation électrique environnante</t>
  </si>
  <si>
    <t>I 6.2 Installation thermique Environnement</t>
  </si>
  <si>
    <t>I 6.3 Installation frigorifique Environnement</t>
  </si>
  <si>
    <t>I 6.4 Installation d'eau, de gaz, d'air comprimé Environnement</t>
  </si>
  <si>
    <t>I 6.5 Installation de transport Environnement</t>
  </si>
  <si>
    <t>I 7.1 Objet de l'équipement</t>
  </si>
  <si>
    <t>I 7.2 Appareil Environnement</t>
  </si>
  <si>
    <t>J 1.1 Mobilier général</t>
  </si>
  <si>
    <t>J 1.2 Mobilier spécifique à l'utilisation</t>
  </si>
  <si>
    <t>J 1.3 Eclairage mobile</t>
  </si>
  <si>
    <t>J 1.4 Signalisation</t>
  </si>
  <si>
    <t>J 2.1 Petit inventaire général</t>
  </si>
  <si>
    <t>J 2.2 Petit inventaire spécifique à l'utilisation</t>
  </si>
  <si>
    <t>J 2.3 Appareil mobile</t>
  </si>
  <si>
    <t>J 3.1 Textiles généraux</t>
  </si>
  <si>
    <t>J 3.2 Textiles spécifiques à l'utilisation</t>
  </si>
  <si>
    <t>J 4.1 Objet d'art</t>
  </si>
  <si>
    <t>J 4.2 Elément de construction conçu de manière artistique</t>
  </si>
  <si>
    <t>H 6.3 Sistema di controllo per impianti sportivi e ricreativi</t>
  </si>
  <si>
    <t>H 6.4 Installato in impianti sportivi e per il tempo libero</t>
  </si>
  <si>
    <t>H 7.1 Alimentazione, smaltimento per impianto specifico dell'utente</t>
  </si>
  <si>
    <t>H 7.2 Apparecchiatura per impianto specifico dell'utente</t>
  </si>
  <si>
    <t>H 7.3 Sistema di controllo per impianto specifico dell'utente</t>
  </si>
  <si>
    <t>H 7.4 Installato in un impianto specifico per l'utente</t>
  </si>
  <si>
    <t>I 2.1 Parete di sostegno</t>
  </si>
  <si>
    <t>I 2.2 Parete libera</t>
  </si>
  <si>
    <t>I 2.3 Piccola struttura</t>
  </si>
  <si>
    <t>I 3.1 Strato di vegetazione</t>
  </si>
  <si>
    <t>I 3.2 Prato</t>
  </si>
  <si>
    <t>I 3.3 Piantumazione</t>
  </si>
  <si>
    <t>I 3.4 Superficie d'acqua</t>
  </si>
  <si>
    <t>I 4.1 Strato di fondazione</t>
  </si>
  <si>
    <t>I 4.2 Finitura</t>
  </si>
  <si>
    <t>I 4.3 Rivestimento</t>
  </si>
  <si>
    <t>I 4.4 Sovrastruttura del binario</t>
  </si>
  <si>
    <t>I 5.1 Sistema di contenimento</t>
  </si>
  <si>
    <t>I 5.2 Involucro</t>
  </si>
  <si>
    <t>I 5.3 Controllo delle immissioni</t>
  </si>
  <si>
    <t>I 6.1 Impianto elettrico circostante</t>
  </si>
  <si>
    <t>I 6.2 Sistema di riscaldamento ambientale</t>
  </si>
  <si>
    <t>I 6.3 Impianto di raffreddamento circostante</t>
  </si>
  <si>
    <t>I 6.4 Ambiente dell'impianto idrico, del gas e dell'aria compressa</t>
  </si>
  <si>
    <t>I 6.5 Ambiente del sistema di trasporto</t>
  </si>
  <si>
    <t>I 7.1 Elemento dell'apparecchiatura</t>
  </si>
  <si>
    <t>I 7.2 Ambiente dell'apparecchiatura</t>
  </si>
  <si>
    <t>J 1.1 Arredamento generale</t>
  </si>
  <si>
    <t>J 1.2 Arredi specifici per l'impiego</t>
  </si>
  <si>
    <t>J 1.3 Luce mobile</t>
  </si>
  <si>
    <t>J 1.4 Segnalazione</t>
  </si>
  <si>
    <t>J 2.1 Piccolo inventario generale</t>
  </si>
  <si>
    <t>J 2.2 Piccolo inventario specifico per l'impiego</t>
  </si>
  <si>
    <t>J 2.3 Attrezzature mobili</t>
  </si>
  <si>
    <t>J 3.1 Tessile generale</t>
  </si>
  <si>
    <t>J 3.2 Tessili specifici per l'impiego</t>
  </si>
  <si>
    <t>J 4.1 Oggetto artistico</t>
  </si>
  <si>
    <t>J 4.2 Componente di design artistico</t>
  </si>
  <si>
    <t>H 6.3 Control system for sports and leisure facilities</t>
  </si>
  <si>
    <t>H 6.4 Installed in sports facility, leisure centre</t>
  </si>
  <si>
    <t>H 7.1 Supply, disposal for user-specific system</t>
  </si>
  <si>
    <t>H 7.2 Apparatus for user-specific system</t>
  </si>
  <si>
    <t>H 7.3 Control system for user-specific system</t>
  </si>
  <si>
    <t>H 7.4 Installed in utilisation-specific facility</t>
  </si>
  <si>
    <t>I 2.1 Retaining wall</t>
  </si>
  <si>
    <t>I 2.2 Free-standing wall</t>
  </si>
  <si>
    <t>I 2.3 Small structure</t>
  </si>
  <si>
    <t>I 3.1 Vegetation layer</t>
  </si>
  <si>
    <t>I 3.2 Lawn</t>
  </si>
  <si>
    <t>I 3.3 Planting</t>
  </si>
  <si>
    <t>I 3.4 Water surface</t>
  </si>
  <si>
    <t>I 4.1 Foundation layer</t>
  </si>
  <si>
    <t>I 4.2 Finish</t>
  </si>
  <si>
    <t>I 4.3 Surfacing</t>
  </si>
  <si>
    <t>I 4.4 Track superstructure</t>
  </si>
  <si>
    <t>I 5.1 Retaining system</t>
  </si>
  <si>
    <t>I 5.2 Enclosure</t>
  </si>
  <si>
    <t>I 5.3 Immission control</t>
  </si>
  <si>
    <t>I 6.1 Surrounding electrical system</t>
  </si>
  <si>
    <t>I 6.2 Ambient heating system</t>
  </si>
  <si>
    <t>I 6.3 Cooling system surroundings</t>
  </si>
  <si>
    <t>I 6.4 Water, gas, compressed air system surroundings</t>
  </si>
  <si>
    <t>I 6.5 Transport system surroundings</t>
  </si>
  <si>
    <t>I 7.1 Item of equipment</t>
  </si>
  <si>
    <t>I 7.2 Equipment Environment</t>
  </si>
  <si>
    <t>J 1.1 General furniture</t>
  </si>
  <si>
    <t>J 1.2 Utilisation-specific furniture</t>
  </si>
  <si>
    <t>J 1.3 Mobile light</t>
  </si>
  <si>
    <t>J 1.4 Signalling</t>
  </si>
  <si>
    <t>J 2.1 General small inventory</t>
  </si>
  <si>
    <t>J 2.2 Utilisation-specific small inventory</t>
  </si>
  <si>
    <t>J 2.3 Mobile equipment</t>
  </si>
  <si>
    <t>J 3.1 General textiles</t>
  </si>
  <si>
    <t>J 3.2 Utilisation-specific textiles</t>
  </si>
  <si>
    <t>J 4.1 Art object</t>
  </si>
  <si>
    <t>J 4.2 Artistically designed component</t>
  </si>
  <si>
    <t>7. Aus der Spalte "Wiederv.-Potential" ersehen Sie eine automatisierte Bewertung. Schätzen Sie die vorgesehene Anschlussnutzung mittels Auswahl in der Spalte "Vorschlag Anschlussnutzung" ein. Für genauere Infos zu den Bauteilen benützen Sie die Blätter "Element_1" ff.</t>
  </si>
  <si>
    <t>7. you will see an automated assessment in the "Reuse potential" column. Estimate the intended connection utilisation by making a selection in the "Proposed connection utilisation" column. For more detailed information on the components, please use the sheets "Element_1" ff.</t>
  </si>
  <si>
    <t>7. Nella colonna "Potenziale di riutilizzo" viene visualizzata una valutazione automatica. Stimare l'utilizzo previsto del collegamento selezionando la colonna "Utilizzo proposto del collegamento". Per informazioni più dettagliate sui componenti, utilizzare le schede "Elemento_1" e seguenti.</t>
  </si>
  <si>
    <t>7. Dans la colonne "Potentiel de récupération", vous trouverez une évaluation automatisée. Estimez l'utilisation prévue du raccordement en effectuant une sélection dans la colonne "Proposition d'utilisation du raccordement". Pour des informations plus précises sur les éléments de construction, veuillez utiliser les feuilles "Element_1" et suivantes.</t>
  </si>
  <si>
    <t>Texte und Übersetzungen</t>
  </si>
  <si>
    <t>1er Ét.</t>
  </si>
  <si>
    <t>2.Ét.</t>
  </si>
  <si>
    <t>3.Ét.</t>
  </si>
  <si>
    <t>4.Ét.</t>
  </si>
  <si>
    <t>5.Ét.</t>
  </si>
  <si>
    <t>6.Ét.</t>
  </si>
  <si>
    <t>7.Ét.</t>
  </si>
  <si>
    <t>8.Ét.</t>
  </si>
  <si>
    <t>10.Ét.</t>
  </si>
  <si>
    <t>11.Ét.</t>
  </si>
  <si>
    <t>12.Ét.</t>
  </si>
  <si>
    <t>3.SS</t>
  </si>
  <si>
    <t>4.SS</t>
  </si>
  <si>
    <t>1.SS</t>
  </si>
  <si>
    <t>2.SS</t>
  </si>
  <si>
    <t>9.Ét.</t>
  </si>
  <si>
    <t>2° Pi.</t>
  </si>
  <si>
    <t>3° Pi.</t>
  </si>
  <si>
    <t>4° Pi.</t>
  </si>
  <si>
    <t>5° Pi.</t>
  </si>
  <si>
    <t>6° Pi.</t>
  </si>
  <si>
    <t>7° Pi.</t>
  </si>
  <si>
    <t>8° Pi.</t>
  </si>
  <si>
    <t>9° Pi.</t>
  </si>
  <si>
    <t>10° Pi.</t>
  </si>
  <si>
    <t>11° Pi.</t>
  </si>
  <si>
    <t>12° Pi.</t>
  </si>
  <si>
    <t>1° Pi.</t>
  </si>
  <si>
    <t>1° Si.</t>
  </si>
  <si>
    <t>2° Si.</t>
  </si>
  <si>
    <t>3° Si.</t>
  </si>
  <si>
    <t>4° Si.</t>
  </si>
  <si>
    <t>1st Fl.</t>
  </si>
  <si>
    <t>Gr.Fl.</t>
  </si>
  <si>
    <t>Pi.T.</t>
  </si>
  <si>
    <t>4th.Fl.</t>
  </si>
  <si>
    <t>5th.Fl.</t>
  </si>
  <si>
    <t>6th.Fl.</t>
  </si>
  <si>
    <t>7th.Fl.</t>
  </si>
  <si>
    <t>8th.Fl.</t>
  </si>
  <si>
    <t>9th.Fl.</t>
  </si>
  <si>
    <t>10th.Fl.</t>
  </si>
  <si>
    <t>11th.Fl.</t>
  </si>
  <si>
    <t>12th.Fl.</t>
  </si>
  <si>
    <t>2nd Fl.</t>
  </si>
  <si>
    <t>3rd Fl.</t>
  </si>
  <si>
    <t>1st B.</t>
  </si>
  <si>
    <t>2nd B.</t>
  </si>
  <si>
    <t>3rd B.</t>
  </si>
  <si>
    <t>4th B.</t>
  </si>
  <si>
    <t>Start!A40</t>
  </si>
  <si>
    <t>Zielformulierung Kreislaufwirtschaft:</t>
  </si>
  <si>
    <t>Formulation des objectifs de l'économie circulaire:</t>
  </si>
  <si>
    <t>Formulazione di obiettivi per l'economia circolare:</t>
  </si>
  <si>
    <t>Target formulation for the circular economy:</t>
  </si>
  <si>
    <t>2. Erfassen Sie in diesem Blatt die Projektdaten, die Ziele der Potentialanalyse und die Beteiligten.</t>
  </si>
  <si>
    <t>2. saisissez dans cette feuille les données du projet, les objectifs de l'analyse de potentiel et les personnes concernées.</t>
  </si>
  <si>
    <t>2. Inserire in questo foglio i dati del progetto, gli obiettivi dell'analisi del potenziale e le parti coinvolte.</t>
  </si>
  <si>
    <t>2. enter the project data, the objectives of the potential analysis and the parties involved in this sheet.</t>
  </si>
  <si>
    <t>3. Wechseln Sie auf das Blatt "Bauteilliste" und erfassen Sie die Bauteile, welche rückgebaut oder erhalten werden. Neue Bauteile sind nicht zu erfassen. Geben Sie jedem Bauteil einen prägnanten Namen (Spalte Beschrieb).</t>
  </si>
  <si>
    <t>3. passez à la feuille "Bauteilliste" et saisissez les éléments de construction qui seront déconstruits ou conservés. Les nouveaux éléments de construction ne doivent pas être saisis. Donnez à chaque élément de construction un nom concis (colonne Description).</t>
  </si>
  <si>
    <t>3. passare al foglio "Bauteilliste" e inserire i componenti da smantellare o conservare. Non registrare nuovi componenti. Assegnare a ciascun componente un nome sintetico (colonna Descrizione).</t>
  </si>
  <si>
    <t>3. switch to the "Bauteilliste" sheet and enter the components that are to be dismantled or preserved. Do not record new components. Give each component a concise name (Description column).</t>
  </si>
  <si>
    <t>Im Blatt "Bauteilliste" finden Sie die folgenden Typen und Farbcodes der Felder:</t>
  </si>
  <si>
    <t>Dans la feuille "Bauteilliste", vous trouverez les types et les codes couleur des champs suivants :</t>
  </si>
  <si>
    <t>Il foglio "Bauteilliste" contiene i seguenti tipi di campi e codici colore:</t>
  </si>
  <si>
    <t>The "Bauteilliste" sheet contains the following field types and colour codes:</t>
  </si>
  <si>
    <t>Bericht Bauteilliste zirkuläres Bauen ecobau</t>
  </si>
  <si>
    <t>ID</t>
  </si>
  <si>
    <t>Empfehlung</t>
  </si>
  <si>
    <t>Recommandation</t>
  </si>
  <si>
    <t>Raccomandazione</t>
  </si>
  <si>
    <t>Recommendation</t>
  </si>
  <si>
    <t>Detailbeschrieb Bauelement</t>
  </si>
  <si>
    <t>Description détaillée de l'élément de construction</t>
  </si>
  <si>
    <t>Descrizione dettagliata dell'elemento costruttivo</t>
  </si>
  <si>
    <t>Detailed description of component</t>
  </si>
  <si>
    <t>2023.1</t>
  </si>
  <si>
    <t>Start!E45</t>
  </si>
  <si>
    <t>Start!F45</t>
  </si>
  <si>
    <t>Start!G45</t>
  </si>
  <si>
    <t>Constants</t>
  </si>
  <si>
    <t>Start!A45</t>
  </si>
  <si>
    <t>Potenzialanalyse zirkuläres Bauen ecobau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</si>
</sst>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font>
      <sz val="10"/>
      <name val="Arial"/>
      <family val="2"/>
    </font>
    <font>
      <i/>
      <sz val="12"/>
      <color indexed="10"/>
      <name val="Open Sans"/>
      <family val="2"/>
    </font>
    <font>
      <i/>
      <sz val="11"/>
      <color indexed="10"/>
      <name val="Open Sans"/>
      <family val="2"/>
    </font>
    <font>
      <b/>
      <sz val="11"/>
      <color theme="1"/>
      <name val="Arial"/>
      <family val="2"/>
    </font>
    <font>
      <sz val="11"/>
      <color theme="0"/>
      <name val="Arial"/>
      <family val="2"/>
    </font>
    <font>
      <sz val="10"/>
      <color theme="1"/>
      <name val="Arial"/>
      <family val="2"/>
    </font>
    <font>
      <b/>
      <sz val="10"/>
      <name val="Arial"/>
      <family val="2"/>
    </font>
    <font>
      <sz val="10"/>
      <name val="DIN-Regular"/>
      <family val="3"/>
    </font>
    <font>
      <sz val="10"/>
      <name val="DIN-Regular"/>
      <family val="2"/>
    </font>
    <font>
      <sz val="10"/>
      <name val="DIN-Bold"/>
      <family val="2"/>
    </font>
    <font>
      <sz val="9"/>
      <name val="Arial"/>
      <family val="2"/>
    </font>
    <font>
      <u/>
      <sz val="10"/>
      <color theme="10"/>
      <name val="Arial"/>
      <family val="2"/>
    </font>
    <font>
      <sz val="8"/>
      <name val="Arial"/>
      <family val="2"/>
    </font>
    <font>
      <sz val="10"/>
      <color theme="0"/>
      <name val="Arial"/>
      <family val="2"/>
    </font>
    <font>
      <sz val="9"/>
      <color theme="0"/>
      <name val="Arial"/>
      <family val="2"/>
    </font>
    <font>
      <u/>
      <sz val="9"/>
      <color theme="10"/>
      <name val="Arial"/>
      <family val="2"/>
    </font>
    <font>
      <sz val="11"/>
      <name val="Arial"/>
      <family val="2"/>
    </font>
    <font>
      <sz val="18"/>
      <name val="Arial"/>
      <family val="2"/>
    </font>
    <font>
      <sz val="14"/>
      <color theme="0"/>
      <name val="Arial"/>
      <family val="2"/>
    </font>
    <font>
      <sz val="11"/>
      <color theme="1"/>
      <name val="Calibri"/>
      <family val="2"/>
      <scheme val="minor"/>
    </font>
    <font>
      <b/>
      <sz val="10"/>
      <color theme="0"/>
      <name val="Arial"/>
      <family val="2"/>
    </font>
    <font>
      <b/>
      <sz val="11"/>
      <name val="Arial"/>
      <family val="2"/>
    </font>
    <font>
      <b/>
      <sz val="10"/>
      <color theme="1"/>
      <name val="Arial"/>
      <family val="2"/>
    </font>
    <font>
      <b/>
      <sz val="16"/>
      <color theme="0"/>
      <name val="Arial"/>
      <family val="2"/>
    </font>
    <font>
      <sz val="16"/>
      <color theme="0"/>
      <name val="Arial"/>
      <family val="2"/>
    </font>
    <font>
      <sz val="12"/>
      <color rgb="FF000000"/>
      <name val="Arial"/>
      <family val="2"/>
    </font>
    <font>
      <sz val="12"/>
      <name val="Arial"/>
      <family val="2"/>
    </font>
    <font>
      <i/>
      <sz val="12"/>
      <color indexed="10"/>
      <name val="Arial"/>
      <family val="2"/>
    </font>
    <font>
      <b/>
      <sz val="12"/>
      <color rgb="FFFFFFFF"/>
      <name val="Arial"/>
      <family val="2"/>
    </font>
    <font>
      <b/>
      <sz val="12"/>
      <name val="Arial"/>
      <family val="2"/>
    </font>
    <font>
      <i/>
      <sz val="10"/>
      <color rgb="FFFF0000"/>
      <name val="Arial"/>
      <family val="2"/>
    </font>
    <font>
      <sz val="9"/>
      <color rgb="FF000000"/>
      <name val="Arial"/>
      <family val="2"/>
    </font>
    <font>
      <i/>
      <sz val="10"/>
      <name val="Arial"/>
      <family val="2"/>
    </font>
    <font>
      <i/>
      <sz val="10"/>
      <color rgb="FFA6A6A6"/>
      <name val="Arial"/>
      <family val="2"/>
    </font>
    <font>
      <sz val="14"/>
      <name val="Arial"/>
      <family val="2"/>
    </font>
  </fonts>
  <fills count="7">
    <fill>
      <patternFill patternType="none"/>
    </fill>
    <fill>
      <patternFill patternType="gray125"/>
    </fill>
    <fill>
      <patternFill patternType="solid">
        <fgColor rgb="FF056F5D"/>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504D"/>
        <bgColor indexed="64"/>
      </patternFill>
    </fill>
    <fill>
      <patternFill patternType="solid">
        <fgColor rgb="FFD6EAE7"/>
        <bgColor indexed="64"/>
      </patternFill>
    </fill>
  </fills>
  <borders count="14">
    <border>
      <left/>
      <right/>
      <top/>
      <bottom/>
      <diagonal/>
    </border>
    <border>
      <left/>
      <right/>
      <top/>
      <bottom style="thin">
        <color indexed="64"/>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bottom style="medium">
        <color theme="0"/>
      </bottom>
      <diagonal/>
    </border>
    <border>
      <left/>
      <right style="medium">
        <color theme="0"/>
      </right>
      <top/>
      <bottom/>
      <diagonal/>
    </border>
    <border>
      <left style="medium">
        <color theme="0"/>
      </left>
      <right style="thick">
        <color theme="0"/>
      </right>
      <top/>
      <bottom/>
      <diagonal/>
    </border>
    <border>
      <left style="thick">
        <color theme="0"/>
      </left>
      <right style="thick">
        <color theme="0"/>
      </right>
      <top/>
      <bottom/>
      <diagonal/>
    </border>
    <border>
      <left style="thick">
        <color theme="0"/>
      </left>
      <right/>
      <top/>
      <bottom/>
      <diagonal/>
    </border>
    <border>
      <left/>
      <right/>
      <top style="thick">
        <color theme="0" tint="-0.14996795556505021"/>
      </top>
      <bottom style="thick">
        <color theme="0" tint="-0.14996795556505021"/>
      </bottom>
      <diagonal/>
    </border>
    <border>
      <left/>
      <right/>
      <top style="thick">
        <color theme="0" tint="-0.14996795556505021"/>
      </top>
      <bottom/>
      <diagonal/>
    </border>
    <border>
      <left/>
      <right/>
      <top/>
      <bottom style="thick">
        <color theme="0" tint="-0.14996795556505021"/>
      </bottom>
      <diagonal/>
    </border>
    <border>
      <left/>
      <right/>
      <top style="thick">
        <color theme="0" tint="-0.14996795556505021"/>
      </top>
      <bottom style="thick">
        <color theme="0" tint="-0.14993743705557422"/>
      </bottom>
      <diagonal/>
    </border>
  </borders>
  <cellStyleXfs count="3">
    <xf numFmtId="0" fontId="0" fillId="0" borderId="0"/>
    <xf numFmtId="0" fontId="11" fillId="0" borderId="0" applyNumberFormat="0" applyFill="0" applyBorder="0" applyAlignment="0" applyProtection="0"/>
    <xf numFmtId="0" fontId="19" fillId="0" borderId="0"/>
  </cellStyleXfs>
  <cellXfs count="113">
    <xf numFmtId="0" fontId="0" fillId="0" borderId="0" xfId="0"/>
    <xf numFmtId="0" fontId="1" fillId="0" borderId="0" xfId="0" applyFont="1" applyAlignment="1">
      <alignment horizontal="left" vertical="center" wrapText="1"/>
    </xf>
    <xf numFmtId="0" fontId="2"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9" fillId="3" borderId="0" xfId="0" applyFont="1" applyFill="1" applyAlignment="1">
      <alignment vertical="top" wrapText="1"/>
    </xf>
    <xf numFmtId="0" fontId="7" fillId="0" borderId="0" xfId="0" applyFont="1" applyAlignment="1">
      <alignment wrapText="1"/>
    </xf>
    <xf numFmtId="0" fontId="6" fillId="0" borderId="0" xfId="0" applyFont="1"/>
    <xf numFmtId="0" fontId="0" fillId="3" borderId="0" xfId="0" applyFill="1"/>
    <xf numFmtId="0" fontId="0" fillId="0" borderId="0" xfId="0" applyAlignment="1">
      <alignment vertical="top" wrapText="1"/>
    </xf>
    <xf numFmtId="0" fontId="10" fillId="3" borderId="2" xfId="0" applyFont="1" applyFill="1" applyBorder="1" applyAlignment="1">
      <alignment vertical="top" wrapText="1"/>
    </xf>
    <xf numFmtId="0" fontId="10" fillId="3" borderId="3" xfId="0" applyFont="1" applyFill="1" applyBorder="1" applyAlignment="1">
      <alignment vertical="top" wrapText="1"/>
    </xf>
    <xf numFmtId="0" fontId="16" fillId="0" borderId="0" xfId="0" applyFont="1"/>
    <xf numFmtId="0" fontId="14" fillId="3" borderId="2" xfId="0" applyFont="1" applyFill="1" applyBorder="1" applyAlignment="1">
      <alignment vertical="top" wrapText="1"/>
    </xf>
    <xf numFmtId="0" fontId="14" fillId="3" borderId="3" xfId="0" applyFont="1" applyFill="1" applyBorder="1" applyAlignment="1">
      <alignment vertical="top" wrapText="1"/>
    </xf>
    <xf numFmtId="0" fontId="17" fillId="0" borderId="0" xfId="0" applyFont="1" applyAlignment="1">
      <alignment vertical="center"/>
    </xf>
    <xf numFmtId="0" fontId="10" fillId="3" borderId="4" xfId="0" applyFont="1" applyFill="1" applyBorder="1" applyAlignment="1">
      <alignment vertical="top" wrapText="1"/>
    </xf>
    <xf numFmtId="0" fontId="14" fillId="3" borderId="4" xfId="0" applyFont="1" applyFill="1" applyBorder="1" applyAlignment="1">
      <alignment vertical="top" wrapText="1"/>
    </xf>
    <xf numFmtId="0" fontId="18" fillId="0" borderId="0" xfId="0" applyFont="1" applyAlignment="1">
      <alignment vertical="center"/>
    </xf>
    <xf numFmtId="0" fontId="4" fillId="0" borderId="0" xfId="0" applyFont="1" applyAlignment="1">
      <alignment horizontal="right" vertical="center"/>
    </xf>
    <xf numFmtId="0" fontId="16" fillId="3" borderId="7" xfId="0" applyFont="1" applyFill="1" applyBorder="1" applyAlignment="1">
      <alignment horizontal="center" vertical="center"/>
    </xf>
    <xf numFmtId="0" fontId="17" fillId="0" borderId="0" xfId="2" applyFont="1"/>
    <xf numFmtId="0" fontId="19" fillId="0" borderId="0" xfId="2"/>
    <xf numFmtId="0" fontId="20" fillId="5" borderId="0" xfId="2" applyFont="1" applyFill="1"/>
    <xf numFmtId="0" fontId="10" fillId="0" borderId="0" xfId="2" quotePrefix="1" applyFont="1"/>
    <xf numFmtId="0" fontId="10" fillId="0" borderId="0" xfId="2" applyFont="1"/>
    <xf numFmtId="14" fontId="10" fillId="0" borderId="0" xfId="2" applyNumberFormat="1" applyFont="1"/>
    <xf numFmtId="0" fontId="10" fillId="0" borderId="1" xfId="2" applyFont="1" applyBorder="1"/>
    <xf numFmtId="2" fontId="20" fillId="5" borderId="0" xfId="2" applyNumberFormat="1" applyFont="1" applyFill="1"/>
    <xf numFmtId="0" fontId="16" fillId="0" borderId="0" xfId="0" applyFont="1" applyAlignment="1">
      <alignment horizontal="right" vertical="center"/>
    </xf>
    <xf numFmtId="0" fontId="18" fillId="3" borderId="0" xfId="0" applyFont="1" applyFill="1" applyAlignment="1">
      <alignment vertical="center"/>
    </xf>
    <xf numFmtId="0" fontId="4" fillId="3" borderId="0" xfId="0" applyFont="1" applyFill="1" applyAlignment="1">
      <alignment horizontal="right" vertical="center"/>
    </xf>
    <xf numFmtId="0" fontId="3" fillId="3" borderId="0" xfId="0" applyFont="1" applyFill="1" applyAlignment="1">
      <alignment vertical="center"/>
    </xf>
    <xf numFmtId="2" fontId="3" fillId="3" borderId="0" xfId="0" applyNumberFormat="1" applyFont="1" applyFill="1" applyAlignment="1">
      <alignment vertical="center"/>
    </xf>
    <xf numFmtId="2" fontId="3" fillId="3" borderId="0" xfId="0" applyNumberFormat="1" applyFont="1" applyFill="1" applyAlignment="1">
      <alignment horizontal="right" vertical="center"/>
    </xf>
    <xf numFmtId="0" fontId="13" fillId="3" borderId="0" xfId="0" applyFont="1" applyFill="1" applyAlignment="1">
      <alignment vertical="center"/>
    </xf>
    <xf numFmtId="0" fontId="13" fillId="3" borderId="0" xfId="0" applyFont="1" applyFill="1" applyAlignment="1">
      <alignment horizontal="right" vertical="center"/>
    </xf>
    <xf numFmtId="0" fontId="22" fillId="3" borderId="0" xfId="0" applyFont="1" applyFill="1" applyAlignment="1">
      <alignment vertical="center"/>
    </xf>
    <xf numFmtId="0" fontId="22" fillId="3" borderId="0" xfId="0" applyFont="1" applyFill="1" applyAlignment="1">
      <alignment horizontal="right" vertical="center"/>
    </xf>
    <xf numFmtId="0" fontId="5" fillId="4" borderId="0" xfId="0" applyFont="1" applyFill="1" applyAlignment="1" applyProtection="1">
      <alignment vertical="center"/>
      <protection locked="0"/>
    </xf>
    <xf numFmtId="0" fontId="5" fillId="3" borderId="0" xfId="0" applyFont="1" applyFill="1" applyAlignment="1">
      <alignment vertical="center"/>
    </xf>
    <xf numFmtId="1" fontId="5" fillId="3" borderId="0" xfId="0" applyNumberFormat="1" applyFont="1" applyFill="1" applyAlignment="1">
      <alignment vertical="center"/>
    </xf>
    <xf numFmtId="0" fontId="18"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xf numFmtId="0" fontId="13" fillId="2" borderId="5" xfId="0" applyFont="1" applyFill="1" applyBorder="1"/>
    <xf numFmtId="0" fontId="14" fillId="2" borderId="5" xfId="0" applyFont="1" applyFill="1" applyBorder="1"/>
    <xf numFmtId="0" fontId="4" fillId="2" borderId="5" xfId="0" applyFont="1" applyFill="1" applyBorder="1"/>
    <xf numFmtId="0" fontId="5" fillId="6" borderId="0" xfId="0" applyFont="1" applyFill="1" applyAlignment="1" applyProtection="1">
      <alignment vertical="center"/>
      <protection locked="0"/>
    </xf>
    <xf numFmtId="0" fontId="16" fillId="6" borderId="8" xfId="0" applyFont="1" applyFill="1" applyBorder="1" applyAlignment="1">
      <alignment horizontal="center" vertical="center"/>
    </xf>
    <xf numFmtId="164" fontId="5" fillId="4" borderId="0" xfId="0" applyNumberFormat="1" applyFont="1" applyFill="1" applyAlignment="1" applyProtection="1">
      <alignment vertical="center"/>
      <protection locked="0"/>
    </xf>
    <xf numFmtId="0" fontId="10" fillId="6" borderId="4"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6" borderId="2" xfId="0" applyFont="1" applyFill="1" applyBorder="1" applyAlignment="1" applyProtection="1">
      <alignment vertical="top" wrapText="1"/>
      <protection locked="0"/>
    </xf>
    <xf numFmtId="0" fontId="10" fillId="4" borderId="2" xfId="0" applyFont="1" applyFill="1" applyBorder="1" applyAlignment="1" applyProtection="1">
      <alignment vertical="top" wrapText="1"/>
      <protection locked="0"/>
    </xf>
    <xf numFmtId="0" fontId="10" fillId="6" borderId="3"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5" fillId="6" borderId="2" xfId="1" applyFont="1" applyFill="1" applyBorder="1" applyAlignment="1" applyProtection="1">
      <alignment vertical="top" wrapText="1"/>
      <protection locked="0"/>
    </xf>
    <xf numFmtId="0" fontId="0" fillId="3" borderId="0" xfId="0" applyFill="1" applyAlignment="1">
      <alignment horizontal="left" vertical="top"/>
    </xf>
    <xf numFmtId="0" fontId="23" fillId="2" borderId="0" xfId="0" applyFont="1" applyFill="1" applyAlignment="1">
      <alignment vertical="center"/>
    </xf>
    <xf numFmtId="0" fontId="24" fillId="2" borderId="0" xfId="0" applyFont="1" applyFill="1" applyAlignment="1">
      <alignment vertical="center"/>
    </xf>
    <xf numFmtId="0" fontId="0" fillId="3" borderId="12" xfId="0" applyFill="1" applyBorder="1" applyAlignment="1">
      <alignment horizontal="left" vertical="top"/>
    </xf>
    <xf numFmtId="0" fontId="10" fillId="3" borderId="12" xfId="0" applyFont="1" applyFill="1" applyBorder="1" applyAlignment="1">
      <alignment vertical="top" wrapText="1"/>
    </xf>
    <xf numFmtId="0" fontId="26" fillId="3" borderId="0" xfId="0" applyFont="1" applyFill="1" applyAlignment="1">
      <alignment vertical="top" wrapText="1"/>
    </xf>
    <xf numFmtId="0" fontId="17" fillId="0" borderId="0" xfId="0" applyFont="1" applyAlignment="1">
      <alignment horizontal="left" vertical="center" wrapText="1"/>
    </xf>
    <xf numFmtId="0" fontId="0" fillId="0" borderId="0" xfId="0" applyAlignment="1">
      <alignment horizontal="left" vertical="top"/>
    </xf>
    <xf numFmtId="0" fontId="27" fillId="0" borderId="0" xfId="0" applyFont="1" applyAlignment="1">
      <alignment horizontal="left" vertical="center" wrapText="1"/>
    </xf>
    <xf numFmtId="0" fontId="28" fillId="0" borderId="0" xfId="0" applyFont="1" applyAlignment="1">
      <alignment horizontal="left" vertical="top" wrapText="1"/>
    </xf>
    <xf numFmtId="0" fontId="29" fillId="3" borderId="10" xfId="0" applyFont="1" applyFill="1" applyBorder="1" applyAlignment="1">
      <alignment horizontal="left" vertical="top"/>
    </xf>
    <xf numFmtId="0" fontId="26" fillId="3" borderId="10" xfId="0" applyFont="1" applyFill="1" applyBorder="1" applyAlignment="1">
      <alignment horizontal="left" vertical="top"/>
    </xf>
    <xf numFmtId="0" fontId="26" fillId="0" borderId="0" xfId="0" applyFont="1" applyAlignment="1">
      <alignment horizontal="left" vertical="top"/>
    </xf>
    <xf numFmtId="0" fontId="30" fillId="0" borderId="0" xfId="0" applyFont="1" applyAlignment="1">
      <alignment horizontal="left" vertical="center" wrapText="1"/>
    </xf>
    <xf numFmtId="0" fontId="28" fillId="3" borderId="10" xfId="0" applyFont="1" applyFill="1" applyBorder="1" applyAlignment="1">
      <alignment horizontal="center" vertical="top" wrapText="1"/>
    </xf>
    <xf numFmtId="0" fontId="0" fillId="3" borderId="10" xfId="0" applyFill="1" applyBorder="1" applyAlignment="1">
      <alignment horizontal="left" vertical="top"/>
    </xf>
    <xf numFmtId="0" fontId="29" fillId="0" borderId="0" xfId="0" applyFont="1" applyAlignment="1">
      <alignment horizontal="center" vertical="top" wrapText="1"/>
    </xf>
    <xf numFmtId="0" fontId="0" fillId="3" borderId="11" xfId="0" applyFill="1" applyBorder="1" applyAlignment="1">
      <alignment horizontal="left" vertical="top"/>
    </xf>
    <xf numFmtId="0" fontId="32" fillId="0" borderId="0" xfId="0" applyFont="1" applyAlignment="1">
      <alignment horizontal="center" vertical="top"/>
    </xf>
    <xf numFmtId="0" fontId="0" fillId="0" borderId="0" xfId="0" applyAlignment="1">
      <alignment horizontal="center" vertical="top"/>
    </xf>
    <xf numFmtId="0" fontId="12" fillId="3" borderId="0" xfId="0" applyFont="1" applyFill="1" applyAlignment="1">
      <alignment horizontal="center" vertical="center"/>
    </xf>
    <xf numFmtId="0" fontId="12" fillId="3" borderId="12" xfId="0" applyFont="1" applyFill="1" applyBorder="1" applyAlignment="1">
      <alignment horizontal="center" vertical="center"/>
    </xf>
    <xf numFmtId="0" fontId="33" fillId="0" borderId="0" xfId="0" applyFont="1" applyAlignment="1">
      <alignment vertical="top"/>
    </xf>
    <xf numFmtId="0" fontId="29" fillId="3" borderId="13" xfId="0" applyFont="1" applyFill="1" applyBorder="1" applyAlignment="1">
      <alignment horizontal="left" vertical="top"/>
    </xf>
    <xf numFmtId="0" fontId="31" fillId="3" borderId="13" xfId="0" applyFont="1" applyFill="1" applyBorder="1" applyAlignment="1">
      <alignment horizontal="right" vertical="center" wrapText="1"/>
    </xf>
    <xf numFmtId="0" fontId="0" fillId="3" borderId="13" xfId="0" applyFill="1" applyBorder="1" applyAlignment="1">
      <alignment horizontal="left" vertical="top"/>
    </xf>
    <xf numFmtId="0" fontId="25" fillId="3" borderId="10" xfId="0" applyFont="1" applyFill="1" applyBorder="1" applyAlignment="1">
      <alignment horizontal="left" vertical="center" wrapText="1"/>
    </xf>
    <xf numFmtId="0" fontId="26" fillId="3" borderId="0" xfId="0" applyFont="1" applyFill="1" applyAlignment="1">
      <alignment horizontal="left" vertical="center" wrapText="1"/>
    </xf>
    <xf numFmtId="0" fontId="34" fillId="0" borderId="1" xfId="0" applyFont="1" applyBorder="1"/>
    <xf numFmtId="0" fontId="0" fillId="0" borderId="1" xfId="0" applyBorder="1"/>
    <xf numFmtId="0" fontId="22" fillId="3" borderId="0" xfId="0" applyFont="1" applyFill="1" applyAlignment="1">
      <alignment vertical="center" wrapText="1"/>
    </xf>
    <xf numFmtId="0" fontId="5" fillId="4" borderId="0" xfId="0" applyFont="1" applyFill="1" applyAlignment="1" applyProtection="1">
      <alignment vertical="center"/>
      <protection locked="0"/>
    </xf>
    <xf numFmtId="0" fontId="21" fillId="6" borderId="0" xfId="0" applyFont="1" applyFill="1" applyAlignment="1" applyProtection="1">
      <alignment horizontal="center" vertical="center"/>
      <protection locked="0"/>
    </xf>
    <xf numFmtId="0" fontId="16" fillId="4" borderId="9" xfId="0" applyFont="1" applyFill="1" applyBorder="1" applyAlignment="1">
      <alignment horizontal="center" vertical="center"/>
    </xf>
    <xf numFmtId="0" fontId="16" fillId="4" borderId="0" xfId="0" applyFont="1" applyFill="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0" xfId="0" applyFont="1" applyAlignment="1">
      <alignment vertical="top" wrapText="1"/>
    </xf>
    <xf numFmtId="0" fontId="18" fillId="2" borderId="0" xfId="0" applyFont="1" applyFill="1" applyAlignment="1">
      <alignment vertical="center"/>
    </xf>
    <xf numFmtId="0" fontId="4" fillId="2" borderId="0" xfId="0" applyFont="1" applyFill="1"/>
    <xf numFmtId="0" fontId="16"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left" vertical="center" wrapText="1"/>
    </xf>
    <xf numFmtId="0" fontId="29" fillId="0" borderId="0" xfId="0" applyFont="1" applyAlignment="1">
      <alignment horizontal="center" vertical="top" wrapText="1"/>
    </xf>
    <xf numFmtId="0" fontId="10" fillId="3" borderId="11" xfId="0" applyFont="1" applyFill="1" applyBorder="1" applyAlignment="1">
      <alignment horizontal="left" vertical="top" wrapText="1"/>
    </xf>
    <xf numFmtId="0" fontId="32" fillId="0" borderId="0" xfId="0" applyFont="1" applyAlignment="1">
      <alignment horizontal="center" vertical="top"/>
    </xf>
    <xf numFmtId="0" fontId="0" fillId="0" borderId="0" xfId="0" applyAlignment="1">
      <alignment horizontal="center" vertical="top"/>
    </xf>
    <xf numFmtId="0" fontId="28" fillId="4" borderId="10" xfId="0" applyFont="1" applyFill="1" applyBorder="1" applyAlignment="1" applyProtection="1">
      <alignment horizontal="center" vertical="top" wrapText="1"/>
      <protection locked="0"/>
    </xf>
    <xf numFmtId="0" fontId="16" fillId="4" borderId="13" xfId="0" applyFont="1" applyFill="1" applyBorder="1" applyAlignment="1" applyProtection="1">
      <alignment horizontal="left" vertical="top" wrapText="1"/>
      <protection locked="0"/>
    </xf>
    <xf numFmtId="0" fontId="24" fillId="2" borderId="0" xfId="0" applyFont="1" applyFill="1" applyAlignment="1">
      <alignment vertical="center"/>
    </xf>
    <xf numFmtId="0" fontId="16" fillId="4" borderId="10" xfId="0" applyFont="1" applyFill="1" applyBorder="1" applyAlignment="1" applyProtection="1">
      <alignment horizontal="left" vertical="top"/>
      <protection locked="0"/>
    </xf>
    <xf numFmtId="0" fontId="26" fillId="6" borderId="10" xfId="0" applyFont="1" applyFill="1" applyBorder="1" applyAlignment="1" applyProtection="1">
      <alignment vertical="top" wrapText="1"/>
      <protection locked="0"/>
    </xf>
    <xf numFmtId="0" fontId="21" fillId="4" borderId="13" xfId="0" applyFont="1" applyFill="1" applyBorder="1" applyAlignment="1" applyProtection="1">
      <alignment horizontal="left" vertical="top" wrapText="1"/>
      <protection locked="0"/>
    </xf>
    <xf numFmtId="0" fontId="16" fillId="4" borderId="0" xfId="0" applyFont="1" applyFill="1" applyAlignment="1" applyProtection="1">
      <alignment horizontal="left" vertical="top" wrapText="1"/>
      <protection locked="0"/>
    </xf>
    <xf numFmtId="0" fontId="16" fillId="6" borderId="0" xfId="0" applyFont="1" applyFill="1" applyAlignment="1" applyProtection="1">
      <alignment horizontal="left" vertical="center"/>
      <protection locked="0"/>
    </xf>
  </cellXfs>
  <cellStyles count="3">
    <cellStyle name="Link" xfId="1" builtinId="8"/>
    <cellStyle name="Standard" xfId="0" builtinId="0"/>
    <cellStyle name="Standard 2" xfId="2" xr:uid="{5785D993-D5C7-45B6-9B2F-672206D28A6E}"/>
  </cellStyles>
  <dxfs count="17">
    <dxf>
      <font>
        <b/>
        <i val="0"/>
      </font>
      <fill>
        <patternFill>
          <bgColor theme="0" tint="-0.24994659260841701"/>
        </patternFill>
      </fill>
    </dxf>
    <dxf>
      <fill>
        <patternFill>
          <bgColor theme="0" tint="-4.9989318521683403E-2"/>
        </patternFill>
      </fill>
    </dxf>
    <dxf>
      <font>
        <b/>
        <i val="0"/>
      </font>
      <fill>
        <patternFill>
          <bgColor theme="0" tint="-0.24994659260841701"/>
        </patternFill>
      </fill>
    </dxf>
    <dxf>
      <fill>
        <patternFill>
          <bgColor theme="0" tint="-4.9989318521683403E-2"/>
        </patternFill>
      </fill>
    </dxf>
    <dxf>
      <font>
        <b/>
        <i val="0"/>
      </font>
      <fill>
        <patternFill>
          <bgColor theme="0" tint="-0.24994659260841701"/>
        </patternFill>
      </fill>
    </dxf>
    <dxf>
      <fill>
        <patternFill>
          <bgColor theme="0" tint="-4.9989318521683403E-2"/>
        </patternFill>
      </fill>
    </dxf>
    <dxf>
      <font>
        <b/>
        <i val="0"/>
      </font>
      <fill>
        <patternFill>
          <bgColor theme="0" tint="-0.24994659260841701"/>
        </patternFill>
      </fill>
    </dxf>
    <dxf>
      <fill>
        <patternFill>
          <bgColor theme="0" tint="-4.9989318521683403E-2"/>
        </patternFill>
      </fill>
    </dxf>
    <dxf>
      <font>
        <color rgb="FFF2D4BC"/>
      </font>
      <fill>
        <patternFill>
          <bgColor rgb="FFF2D4BC"/>
        </patternFill>
      </fill>
    </dxf>
    <dxf>
      <font>
        <color rgb="FFDEF3AB"/>
      </font>
      <fill>
        <patternFill>
          <bgColor rgb="FFDEF3AB"/>
        </patternFill>
      </fill>
    </dxf>
    <dxf>
      <font>
        <color rgb="FFF9EBAD"/>
      </font>
      <fill>
        <patternFill>
          <bgColor rgb="FFF9EBAD"/>
        </patternFill>
      </fill>
    </dxf>
    <dxf>
      <font>
        <color rgb="FFB0C979"/>
      </font>
      <fill>
        <patternFill>
          <bgColor rgb="FFB0C979"/>
        </patternFill>
      </fill>
    </dxf>
    <dxf>
      <font>
        <color rgb="FF647D33"/>
      </font>
      <fill>
        <patternFill>
          <bgColor rgb="FF647D33"/>
        </patternFill>
      </fill>
    </dxf>
    <dxf>
      <font>
        <color theme="5" tint="0.59996337778862885"/>
      </font>
      <fill>
        <patternFill>
          <bgColor theme="5" tint="0.59996337778862885"/>
        </patternFill>
      </fill>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FE7F5"/>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4BD5E"/>
      <rgbColor rgb="00FFCC00"/>
      <rgbColor rgb="00FF9900"/>
      <rgbColor rgb="00FF6600"/>
      <rgbColor rgb="00666699"/>
      <rgbColor rgb="007DA647"/>
      <rgbColor rgb="00003366"/>
      <rgbColor rgb="00339966"/>
      <rgbColor rgb="00003300"/>
      <rgbColor rgb="00333300"/>
      <rgbColor rgb="00993300"/>
      <rgbColor rgb="00993366"/>
      <rgbColor rgb="00333399"/>
      <rgbColor rgb="00333333"/>
    </indexedColors>
    <mruColors>
      <color rgb="FFD6EAE7"/>
      <color rgb="FF056F5D"/>
      <color rgb="FFF2D4BC"/>
      <color rgb="FFDEF3AB"/>
      <color rgb="FFF9EBAD"/>
      <color rgb="FFB0C979"/>
      <color rgb="FF647D33"/>
      <color rgb="FFFFECAF"/>
      <color rgb="FFF8EDEC"/>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210430</xdr:colOff>
      <xdr:row>34</xdr:row>
      <xdr:rowOff>96032</xdr:rowOff>
    </xdr:to>
    <xdr:pic>
      <xdr:nvPicPr>
        <xdr:cNvPr id="2" name="Grafik 1">
          <a:extLst>
            <a:ext uri="{FF2B5EF4-FFF2-40B4-BE49-F238E27FC236}">
              <a16:creationId xmlns:a16="http://schemas.microsoft.com/office/drawing/2014/main" id="{8462F783-38AB-4951-B86E-C02E669C8EE8}"/>
            </a:ext>
          </a:extLst>
        </xdr:cNvPr>
        <xdr:cNvPicPr>
          <a:picLocks noChangeAspect="1"/>
        </xdr:cNvPicPr>
      </xdr:nvPicPr>
      <xdr:blipFill>
        <a:blip xmlns:r="http://schemas.openxmlformats.org/officeDocument/2006/relationships" r:embed="rId1"/>
        <a:stretch>
          <a:fillRect/>
        </a:stretch>
      </xdr:blipFill>
      <xdr:spPr>
        <a:xfrm>
          <a:off x="0" y="0"/>
          <a:ext cx="6306430" cy="5601482"/>
        </a:xfrm>
        <a:prstGeom prst="rect">
          <a:avLst/>
        </a:prstGeom>
      </xdr:spPr>
    </xdr:pic>
    <xdr:clientData/>
  </xdr:twoCellAnchor>
  <xdr:twoCellAnchor editAs="oneCell">
    <xdr:from>
      <xdr:col>0</xdr:col>
      <xdr:colOff>0</xdr:colOff>
      <xdr:row>36</xdr:row>
      <xdr:rowOff>0</xdr:rowOff>
    </xdr:from>
    <xdr:to>
      <xdr:col>8</xdr:col>
      <xdr:colOff>258062</xdr:colOff>
      <xdr:row>46</xdr:row>
      <xdr:rowOff>9752</xdr:rowOff>
    </xdr:to>
    <xdr:pic>
      <xdr:nvPicPr>
        <xdr:cNvPr id="3" name="Grafik 2">
          <a:extLst>
            <a:ext uri="{FF2B5EF4-FFF2-40B4-BE49-F238E27FC236}">
              <a16:creationId xmlns:a16="http://schemas.microsoft.com/office/drawing/2014/main" id="{389C6782-D0D2-4D32-AADC-04BBA49A0BC4}"/>
            </a:ext>
          </a:extLst>
        </xdr:cNvPr>
        <xdr:cNvPicPr>
          <a:picLocks noChangeAspect="1"/>
        </xdr:cNvPicPr>
      </xdr:nvPicPr>
      <xdr:blipFill>
        <a:blip xmlns:r="http://schemas.openxmlformats.org/officeDocument/2006/relationships" r:embed="rId2"/>
        <a:stretch>
          <a:fillRect/>
        </a:stretch>
      </xdr:blipFill>
      <xdr:spPr>
        <a:xfrm>
          <a:off x="0" y="5829300"/>
          <a:ext cx="6354062" cy="1629002"/>
        </a:xfrm>
        <a:prstGeom prst="rect">
          <a:avLst/>
        </a:prstGeom>
      </xdr:spPr>
    </xdr:pic>
    <xdr:clientData/>
  </xdr:twoCellAnchor>
  <xdr:twoCellAnchor editAs="oneCell">
    <xdr:from>
      <xdr:col>9</xdr:col>
      <xdr:colOff>19050</xdr:colOff>
      <xdr:row>0</xdr:row>
      <xdr:rowOff>0</xdr:rowOff>
    </xdr:from>
    <xdr:to>
      <xdr:col>17</xdr:col>
      <xdr:colOff>217159</xdr:colOff>
      <xdr:row>17</xdr:row>
      <xdr:rowOff>76587</xdr:rowOff>
    </xdr:to>
    <xdr:pic>
      <xdr:nvPicPr>
        <xdr:cNvPr id="4" name="Grafik 3">
          <a:extLst>
            <a:ext uri="{FF2B5EF4-FFF2-40B4-BE49-F238E27FC236}">
              <a16:creationId xmlns:a16="http://schemas.microsoft.com/office/drawing/2014/main" id="{1EBBE92A-C347-4B2E-AC81-E50EF51D88AA}"/>
            </a:ext>
          </a:extLst>
        </xdr:cNvPr>
        <xdr:cNvPicPr>
          <a:picLocks noChangeAspect="1"/>
        </xdr:cNvPicPr>
      </xdr:nvPicPr>
      <xdr:blipFill>
        <a:blip xmlns:r="http://schemas.openxmlformats.org/officeDocument/2006/relationships" r:embed="rId3"/>
        <a:stretch>
          <a:fillRect/>
        </a:stretch>
      </xdr:blipFill>
      <xdr:spPr>
        <a:xfrm>
          <a:off x="6877050" y="0"/>
          <a:ext cx="6294109" cy="2829312"/>
        </a:xfrm>
        <a:prstGeom prst="rect">
          <a:avLst/>
        </a:prstGeom>
      </xdr:spPr>
    </xdr:pic>
    <xdr:clientData/>
  </xdr:twoCellAnchor>
  <xdr:twoCellAnchor editAs="oneCell">
    <xdr:from>
      <xdr:col>8</xdr:col>
      <xdr:colOff>752475</xdr:colOff>
      <xdr:row>19</xdr:row>
      <xdr:rowOff>0</xdr:rowOff>
    </xdr:from>
    <xdr:to>
      <xdr:col>17</xdr:col>
      <xdr:colOff>140953</xdr:colOff>
      <xdr:row>28</xdr:row>
      <xdr:rowOff>85379</xdr:rowOff>
    </xdr:to>
    <xdr:pic>
      <xdr:nvPicPr>
        <xdr:cNvPr id="5" name="Grafik 4">
          <a:extLst>
            <a:ext uri="{FF2B5EF4-FFF2-40B4-BE49-F238E27FC236}">
              <a16:creationId xmlns:a16="http://schemas.microsoft.com/office/drawing/2014/main" id="{21479A1D-C81D-4552-9A47-381F597737C1}"/>
            </a:ext>
          </a:extLst>
        </xdr:cNvPr>
        <xdr:cNvPicPr>
          <a:picLocks noChangeAspect="1"/>
        </xdr:cNvPicPr>
      </xdr:nvPicPr>
      <xdr:blipFill>
        <a:blip xmlns:r="http://schemas.openxmlformats.org/officeDocument/2006/relationships" r:embed="rId4"/>
        <a:stretch>
          <a:fillRect/>
        </a:stretch>
      </xdr:blipFill>
      <xdr:spPr>
        <a:xfrm>
          <a:off x="6848475" y="3076575"/>
          <a:ext cx="6246478" cy="154270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151C-495C-4F23-9BEC-468685E8E5D3}">
  <sheetPr>
    <pageSetUpPr fitToPage="1"/>
  </sheetPr>
  <dimension ref="A1:H49"/>
  <sheetViews>
    <sheetView tabSelected="1" zoomScaleNormal="100" workbookViewId="0">
      <selection activeCell="G3" sqref="G3:H3"/>
    </sheetView>
  </sheetViews>
  <sheetFormatPr baseColWidth="10" defaultColWidth="9" defaultRowHeight="12.45"/>
  <cols>
    <col min="1" max="1" width="28.53515625" customWidth="1"/>
    <col min="2" max="2" width="25.84375" customWidth="1"/>
    <col min="3" max="3" width="34.3046875" customWidth="1"/>
    <col min="4" max="4" width="25.84375" customWidth="1"/>
    <col min="5" max="6" width="19.69140625" customWidth="1"/>
    <col min="7" max="7" width="18.15234375" customWidth="1"/>
    <col min="8" max="8" width="2.3046875" customWidth="1"/>
    <col min="11" max="11" width="8.84375" customWidth="1"/>
  </cols>
  <sheetData>
    <row r="1" spans="1:8" ht="28.5" customHeight="1">
      <c r="A1" s="15" t="str">
        <f>VLOOKUP(ADDRESS(ROW(),COLUMN(),4,TRUE,"Start"),MxTexts,6,FALSE)</f>
        <v>Potenzialanalyse zirkuläres Bauen ecobau</v>
      </c>
      <c r="B1" s="15"/>
      <c r="C1" s="15"/>
      <c r="D1" s="15"/>
      <c r="E1" s="15"/>
      <c r="F1" s="2"/>
      <c r="G1" s="2"/>
      <c r="H1" s="29" t="str">
        <f>VLOOKUP(ADDRESS(ROW(),COLUMN(),4,TRUE,"Start"),MxTexts,6,FALSE)&amp;" "&amp;Version</f>
        <v>Version 2023.1</v>
      </c>
    </row>
    <row r="2" spans="1:8" ht="15.75" customHeight="1">
      <c r="A2" s="1"/>
      <c r="B2" s="1"/>
      <c r="C2" s="1"/>
      <c r="D2" s="1"/>
      <c r="E2" s="1"/>
      <c r="F2" s="1"/>
      <c r="G2" s="1"/>
    </row>
    <row r="3" spans="1:8" ht="20.25" customHeight="1">
      <c r="A3" s="42" t="str">
        <f>VLOOKUP(ADDRESS(ROW(),COLUMN(),4,TRUE,"Start"),MxTexts,6,FALSE)</f>
        <v>Sprache</v>
      </c>
      <c r="B3" s="42"/>
      <c r="C3" s="42"/>
      <c r="D3" s="42"/>
      <c r="E3" s="42"/>
      <c r="F3" s="43" t="str">
        <f>VLOOKUP(ADDRESS(ROW(),COLUMN(),4,TRUE,"Start"),MxTexts,6,FALSE)</f>
        <v xml:space="preserve">Wählen Sie Ihre Sprache: </v>
      </c>
      <c r="G3" s="90" t="s">
        <v>798</v>
      </c>
      <c r="H3" s="90"/>
    </row>
    <row r="4" spans="1:8" ht="26.25" customHeight="1"/>
    <row r="5" spans="1:8" ht="20.25" customHeight="1">
      <c r="A5" s="96" t="str">
        <f>VLOOKUP(ADDRESS(ROW(),COLUMN(),4,TRUE,"Start"),MxTexts,6,FALSE)</f>
        <v>Anleitung</v>
      </c>
      <c r="B5" s="96"/>
      <c r="C5" s="96"/>
      <c r="D5" s="96"/>
      <c r="E5" s="96"/>
      <c r="F5" s="96" t="e">
        <f>VLOOKUP(ADDRESS(ROW(),COLUMN(),4,TRUE,"Start"),MxTexts,6,FALSE)</f>
        <v>#N/A</v>
      </c>
      <c r="G5" s="96" t="e">
        <f>VLOOKUP(ADDRESS(ROW(),COLUMN(),4,TRUE,"Start"),MxTexts,6,FALSE)</f>
        <v>#N/A</v>
      </c>
      <c r="H5" s="96" t="e">
        <f>VLOOKUP(ADDRESS(ROW(),COLUMN(),4,TRUE,"Start"),MxTexts,6,FALSE)</f>
        <v>#N/A</v>
      </c>
    </row>
    <row r="6" spans="1:8" ht="8.25" customHeight="1">
      <c r="A6" s="18"/>
      <c r="B6" s="18"/>
      <c r="C6" s="18"/>
      <c r="D6" s="18"/>
      <c r="E6" s="18"/>
      <c r="F6" s="18"/>
      <c r="G6" s="18"/>
      <c r="H6" s="18"/>
    </row>
    <row r="7" spans="1:8" ht="17.25" customHeight="1">
      <c r="A7" s="95" t="str">
        <f t="shared" ref="A7:A13" si="0">VLOOKUP(ADDRESS(ROW(),COLUMN(),4,TRUE,"Start"),MxTexts,6,FALSE)</f>
        <v>1. Wählen Sie oben rechts in diesem Blatt die korrekte Sprache aus.</v>
      </c>
      <c r="B7" s="95"/>
      <c r="C7" s="95"/>
      <c r="D7" s="95"/>
      <c r="E7" s="95"/>
      <c r="F7" s="95" t="e">
        <f t="shared" ref="F7:H13" si="1">VLOOKUP(ADDRESS(ROW(),COLUMN(),4,TRUE,"Start"),MxTexts,6,FALSE)</f>
        <v>#N/A</v>
      </c>
      <c r="G7" s="95" t="e">
        <f t="shared" si="1"/>
        <v>#N/A</v>
      </c>
      <c r="H7" s="95" t="e">
        <f t="shared" si="1"/>
        <v>#N/A</v>
      </c>
    </row>
    <row r="8" spans="1:8" ht="17.25" customHeight="1">
      <c r="A8" s="95" t="str">
        <f t="shared" si="0"/>
        <v>2. Erfassen Sie in diesem Blatt die Projektdaten, die Ziele der Potentialanalyse und die Beteiligten.</v>
      </c>
      <c r="B8" s="95"/>
      <c r="C8" s="95"/>
      <c r="D8" s="95"/>
      <c r="E8" s="95"/>
      <c r="F8" s="95" t="e">
        <f t="shared" si="1"/>
        <v>#N/A</v>
      </c>
      <c r="G8" s="95" t="e">
        <f t="shared" si="1"/>
        <v>#N/A</v>
      </c>
      <c r="H8" s="95" t="e">
        <f t="shared" si="1"/>
        <v>#N/A</v>
      </c>
    </row>
    <row r="9" spans="1:8" ht="32.25" customHeight="1">
      <c r="A9" s="95" t="str">
        <f t="shared" si="0"/>
        <v>3. Wechseln Sie auf das Blatt "Bauteilliste" und erfassen Sie die Bauteile, welche rückgebaut oder erhalten werden. Neue Bauteile sind nicht zu erfassen. Geben Sie jedem Bauteil einen prägnanten Namen (Spalte Beschrieb).</v>
      </c>
      <c r="B9" s="95"/>
      <c r="C9" s="95"/>
      <c r="D9" s="95"/>
      <c r="E9" s="95"/>
      <c r="F9" s="95" t="e">
        <f t="shared" si="1"/>
        <v>#N/A</v>
      </c>
      <c r="G9" s="95" t="e">
        <f t="shared" si="1"/>
        <v>#N/A</v>
      </c>
      <c r="H9" s="95" t="e">
        <f t="shared" si="1"/>
        <v>#N/A</v>
      </c>
    </row>
    <row r="10" spans="1:8" ht="17.25" customHeight="1">
      <c r="A10" s="95" t="str">
        <f t="shared" si="0"/>
        <v>4. Erfassen Sie in den Spalten "Dimensionen" und "Mengen" die Ausmasse und die Anzahl der Bauteile.</v>
      </c>
      <c r="B10" s="95"/>
      <c r="C10" s="95"/>
      <c r="D10" s="95"/>
      <c r="E10" s="95"/>
      <c r="F10" s="95" t="e">
        <f t="shared" si="1"/>
        <v>#N/A</v>
      </c>
      <c r="G10" s="95" t="e">
        <f t="shared" si="1"/>
        <v>#N/A</v>
      </c>
      <c r="H10" s="95" t="e">
        <f t="shared" si="1"/>
        <v>#N/A</v>
      </c>
    </row>
    <row r="11" spans="1:8" ht="17.25" customHeight="1">
      <c r="A11" s="95" t="str">
        <f t="shared" si="0"/>
        <v>5. Erfassen Sie die Lage im Gebäude und den Zustand des Bauteils in den entsprechenden Spalten.</v>
      </c>
      <c r="B11" s="95"/>
      <c r="C11" s="95"/>
      <c r="D11" s="95"/>
      <c r="E11" s="95"/>
      <c r="F11" s="95" t="e">
        <f t="shared" si="1"/>
        <v>#N/A</v>
      </c>
      <c r="G11" s="95" t="e">
        <f t="shared" si="1"/>
        <v>#N/A</v>
      </c>
      <c r="H11" s="95" t="e">
        <f t="shared" si="1"/>
        <v>#N/A</v>
      </c>
    </row>
    <row r="12" spans="1:8" ht="17.25" customHeight="1">
      <c r="A12" s="95" t="str">
        <f t="shared" si="0"/>
        <v xml:space="preserve">6. Wählen Sie in den Spalten "Befestigung" und "Demontage" die zutreffenden Einträge aus. In der Spalte "Bemerkungen" können Sie dazu Kommentare anbringen. </v>
      </c>
      <c r="B12" s="95"/>
      <c r="C12" s="95"/>
      <c r="D12" s="95"/>
      <c r="E12" s="95"/>
      <c r="F12" s="95" t="e">
        <f t="shared" si="1"/>
        <v>#N/A</v>
      </c>
      <c r="G12" s="95" t="e">
        <f t="shared" si="1"/>
        <v>#N/A</v>
      </c>
      <c r="H12" s="95" t="e">
        <f t="shared" si="1"/>
        <v>#N/A</v>
      </c>
    </row>
    <row r="13" spans="1:8" ht="32.25" customHeight="1">
      <c r="A13" s="95" t="str">
        <f t="shared" si="0"/>
        <v>7. Aus der Spalte "Wiederv.-Potential" ersehen Sie eine automatisierte Bewertung. Schätzen Sie die vorgesehene Anschlussnutzung mittels Auswahl in der Spalte "Vorschlag Anschlussnutzung" ein. Für genauere Infos zu den Bauteilen benützen Sie die Blätter "Element_1" ff.</v>
      </c>
      <c r="B13" s="95"/>
      <c r="C13" s="95"/>
      <c r="D13" s="95"/>
      <c r="E13" s="95"/>
      <c r="F13" s="95" t="e">
        <f t="shared" si="1"/>
        <v>#N/A</v>
      </c>
      <c r="G13" s="95" t="e">
        <f t="shared" si="1"/>
        <v>#N/A</v>
      </c>
      <c r="H13" s="95" t="e">
        <f t="shared" si="1"/>
        <v>#N/A</v>
      </c>
    </row>
    <row r="14" spans="1:8" ht="26.25" customHeight="1"/>
    <row r="15" spans="1:8" ht="20.25" customHeight="1">
      <c r="A15" s="42" t="str">
        <f>VLOOKUP(ADDRESS(ROW(),COLUMN(),4,TRUE,"Start"),MxTexts,6,FALSE)</f>
        <v>Projektdaten und Beteiligte</v>
      </c>
      <c r="B15" s="42"/>
      <c r="C15" s="42"/>
      <c r="D15" s="42"/>
      <c r="E15" s="42"/>
      <c r="F15" s="43"/>
      <c r="G15" s="43"/>
      <c r="H15" s="43"/>
    </row>
    <row r="16" spans="1:8" ht="6" customHeight="1">
      <c r="A16" s="18"/>
      <c r="B16" s="18"/>
      <c r="C16" s="18"/>
      <c r="D16" s="18"/>
      <c r="E16" s="18"/>
      <c r="F16" s="19"/>
      <c r="G16" s="19"/>
      <c r="H16" s="19"/>
    </row>
    <row r="17" spans="1:8" ht="6" customHeight="1">
      <c r="A17" s="30"/>
      <c r="B17" s="35"/>
      <c r="C17" s="35"/>
      <c r="D17" s="35"/>
      <c r="E17" s="35"/>
      <c r="F17" s="36"/>
      <c r="G17" s="36"/>
      <c r="H17" s="31"/>
    </row>
    <row r="18" spans="1:8" ht="18" customHeight="1">
      <c r="A18" s="37" t="str">
        <f>VLOOKUP(ADDRESS(ROW(),COLUMN(),4,TRUE,"Start"),MxTexts,6,FALSE)</f>
        <v>Projektbezeichnung:</v>
      </c>
      <c r="B18" s="89"/>
      <c r="C18" s="89"/>
      <c r="D18" s="89"/>
      <c r="E18" s="89"/>
      <c r="F18" s="89"/>
      <c r="G18" s="89"/>
      <c r="H18" s="33"/>
    </row>
    <row r="19" spans="1:8" ht="4.5" customHeight="1">
      <c r="A19" s="37"/>
      <c r="B19" s="40"/>
      <c r="C19" s="40"/>
      <c r="D19" s="40"/>
      <c r="E19" s="40"/>
      <c r="F19" s="40"/>
      <c r="G19" s="40"/>
      <c r="H19" s="33"/>
    </row>
    <row r="20" spans="1:8" ht="18" customHeight="1">
      <c r="A20" s="37" t="str">
        <f>VLOOKUP(ADDRESS(ROW(),COLUMN(),4,TRUE,"Start"),MxTexts,6,FALSE)</f>
        <v>Adresse:</v>
      </c>
      <c r="B20" s="89"/>
      <c r="C20" s="89"/>
      <c r="D20" s="89"/>
      <c r="E20" s="89"/>
      <c r="F20" s="89"/>
      <c r="G20" s="89"/>
      <c r="H20" s="34"/>
    </row>
    <row r="21" spans="1:8" ht="4.5" customHeight="1">
      <c r="A21" s="37"/>
      <c r="B21" s="40"/>
      <c r="C21" s="40"/>
      <c r="D21" s="40"/>
      <c r="E21" s="40"/>
      <c r="F21" s="40"/>
      <c r="G21" s="40"/>
      <c r="H21" s="34"/>
    </row>
    <row r="22" spans="1:8" ht="18" customHeight="1">
      <c r="A22" s="37" t="str">
        <f>VLOOKUP(ADDRESS(ROW(),COLUMN(),4,TRUE,"Start"),MxTexts,6,FALSE)</f>
        <v>Bauherrschaft:</v>
      </c>
      <c r="B22" s="89"/>
      <c r="C22" s="89"/>
      <c r="D22" s="89"/>
      <c r="E22" s="89"/>
      <c r="F22" s="89"/>
      <c r="G22" s="89"/>
      <c r="H22" s="34"/>
    </row>
    <row r="23" spans="1:8" ht="6" customHeight="1">
      <c r="A23" s="37"/>
      <c r="B23" s="40"/>
      <c r="C23" s="40"/>
      <c r="D23" s="40"/>
      <c r="E23" s="40"/>
      <c r="F23" s="40"/>
      <c r="G23" s="40"/>
      <c r="H23" s="34"/>
    </row>
    <row r="24" spans="1:8" ht="18" customHeight="1">
      <c r="A24" s="37" t="str">
        <f>VLOOKUP(ADDRESS(ROW(),COLUMN(),4,TRUE,"Start"),MxTexts,6,FALSE)</f>
        <v>Gebäudetyp:</v>
      </c>
      <c r="B24" s="48" t="s">
        <v>1037</v>
      </c>
      <c r="C24" s="38" t="str">
        <f>VLOOKUP(ADDRESS(ROW(),COLUMN(),4,TRUE,"Start"),MxTexts,6,FALSE)</f>
        <v xml:space="preserve">Bauweise: </v>
      </c>
      <c r="D24" s="48" t="s">
        <v>1049</v>
      </c>
      <c r="E24" s="38" t="str">
        <f>VLOOKUP(ADDRESS(ROW(),COLUMN(),4,TRUE,"Start"),MxTexts,6,FALSE)</f>
        <v xml:space="preserve">Baujahr: </v>
      </c>
      <c r="F24" s="89"/>
      <c r="G24" s="89"/>
      <c r="H24" s="34"/>
    </row>
    <row r="25" spans="1:8" ht="4.5" customHeight="1">
      <c r="A25" s="37"/>
      <c r="B25" s="40"/>
      <c r="C25" s="37"/>
      <c r="D25" s="40"/>
      <c r="E25" s="40"/>
      <c r="F25" s="40"/>
      <c r="G25" s="41"/>
      <c r="H25" s="34"/>
    </row>
    <row r="26" spans="1:8" ht="18" customHeight="1">
      <c r="A26" s="37" t="str">
        <f>VLOOKUP(ADDRESS(ROW(),COLUMN(),4,TRUE,"Start"),MxTexts,6,FALSE)</f>
        <v>GF:</v>
      </c>
      <c r="B26" s="39"/>
      <c r="C26" s="38" t="str">
        <f>VLOOKUP(ADDRESS(ROW(),COLUMN(),4,TRUE,"Start"),MxTexts,6,FALSE)</f>
        <v xml:space="preserve">EBF: </v>
      </c>
      <c r="D26" s="39"/>
      <c r="E26" s="40"/>
      <c r="F26" s="40"/>
      <c r="G26" s="41"/>
      <c r="H26" s="34"/>
    </row>
    <row r="27" spans="1:8" ht="4.5" customHeight="1">
      <c r="A27" s="37"/>
      <c r="B27" s="40"/>
      <c r="C27" s="40"/>
      <c r="D27" s="40"/>
      <c r="E27" s="40"/>
      <c r="F27" s="40"/>
      <c r="G27" s="41"/>
      <c r="H27" s="34"/>
    </row>
    <row r="28" spans="1:8" ht="18" customHeight="1">
      <c r="A28" s="37" t="str">
        <f>VLOOKUP(ADDRESS(ROW(),COLUMN(),4,TRUE,"Start"),MxTexts,6,FALSE)</f>
        <v>Erschliessung:</v>
      </c>
      <c r="B28" s="89"/>
      <c r="C28" s="89"/>
      <c r="D28" s="89"/>
      <c r="E28" s="89"/>
      <c r="F28" s="89"/>
      <c r="G28" s="89"/>
      <c r="H28" s="34"/>
    </row>
    <row r="29" spans="1:8" ht="4.5" customHeight="1">
      <c r="A29" s="37"/>
      <c r="B29" s="40"/>
      <c r="C29" s="40"/>
      <c r="D29" s="40"/>
      <c r="E29" s="40"/>
      <c r="F29" s="40"/>
      <c r="G29" s="41"/>
      <c r="H29" s="34"/>
    </row>
    <row r="30" spans="1:8" ht="18" customHeight="1">
      <c r="A30" s="37" t="str">
        <f>VLOOKUP(ADDRESS(ROW(),COLUMN(),4,TRUE,"Start"),MxTexts,6,FALSE)</f>
        <v>Datum Begehung:</v>
      </c>
      <c r="B30" s="50"/>
      <c r="C30" s="38" t="str">
        <f>VLOOKUP(ADDRESS(ROW(),COLUMN(),4,TRUE,"Start"),MxTexts,6,FALSE)</f>
        <v xml:space="preserve">Beteiligte Begehung: </v>
      </c>
      <c r="D30" s="89"/>
      <c r="E30" s="89"/>
      <c r="F30" s="89"/>
      <c r="G30" s="89"/>
      <c r="H30" s="34"/>
    </row>
    <row r="31" spans="1:8" ht="18" customHeight="1">
      <c r="A31" s="37"/>
      <c r="B31" s="40"/>
      <c r="C31" s="40"/>
      <c r="D31" s="40"/>
      <c r="E31" s="40"/>
      <c r="F31" s="40"/>
      <c r="G31" s="41"/>
      <c r="H31" s="34"/>
    </row>
    <row r="32" spans="1:8" ht="45" customHeight="1">
      <c r="A32" s="88" t="str">
        <f>VLOOKUP(ADDRESS(ROW(),COLUMN(),4,TRUE,"Start"),MxTexts,6,FALSE)</f>
        <v>Zielformulierung Kreislaufwirtschaft:</v>
      </c>
      <c r="B32" s="89"/>
      <c r="C32" s="89"/>
      <c r="D32" s="89"/>
      <c r="E32" s="89"/>
      <c r="F32" s="89"/>
      <c r="G32" s="89"/>
      <c r="H32" s="34"/>
    </row>
    <row r="33" spans="1:8" ht="18" customHeight="1">
      <c r="A33" s="37"/>
      <c r="B33" s="40"/>
      <c r="C33" s="40"/>
      <c r="D33" s="40"/>
      <c r="E33" s="40"/>
      <c r="F33" s="40"/>
      <c r="G33" s="41"/>
      <c r="H33" s="34"/>
    </row>
    <row r="34" spans="1:8" ht="18" customHeight="1">
      <c r="A34" s="37" t="str">
        <f>VLOOKUP(ADDRESS(ROW(),COLUMN(),4,TRUE,"Start"),MxTexts,6,FALSE)</f>
        <v>Auditor Potentialanalyse:</v>
      </c>
      <c r="B34" s="89"/>
      <c r="C34" s="89"/>
      <c r="D34" s="89"/>
      <c r="E34" s="89"/>
      <c r="F34" s="89"/>
      <c r="G34" s="89"/>
      <c r="H34" s="34"/>
    </row>
    <row r="35" spans="1:8" ht="4.5" customHeight="1">
      <c r="A35" s="37"/>
      <c r="B35" s="40"/>
      <c r="C35" s="40"/>
      <c r="D35" s="40"/>
      <c r="E35" s="40"/>
      <c r="F35" s="40"/>
      <c r="G35" s="41"/>
      <c r="H35" s="34"/>
    </row>
    <row r="36" spans="1:8" ht="18" customHeight="1">
      <c r="A36" s="37" t="str">
        <f>VLOOKUP(ADDRESS(ROW(),COLUMN(),4,TRUE,"Start"),MxTexts,6,FALSE)</f>
        <v>Firma:</v>
      </c>
      <c r="B36" s="89"/>
      <c r="C36" s="89"/>
      <c r="D36" s="89"/>
      <c r="E36" s="89"/>
      <c r="F36" s="89"/>
      <c r="G36" s="89"/>
      <c r="H36" s="34"/>
    </row>
    <row r="37" spans="1:8" ht="6" customHeight="1">
      <c r="A37" s="37"/>
      <c r="B37" s="40"/>
      <c r="C37" s="40"/>
      <c r="D37" s="40"/>
      <c r="E37" s="40"/>
      <c r="F37" s="40"/>
      <c r="G37" s="41"/>
      <c r="H37" s="34"/>
    </row>
    <row r="38" spans="1:8" ht="18" customHeight="1">
      <c r="A38" s="37" t="str">
        <f>VLOOKUP(ADDRESS(ROW(),COLUMN(),4,TRUE,"Start"),MxTexts,6,FALSE)</f>
        <v>Adresse:</v>
      </c>
      <c r="B38" s="89"/>
      <c r="C38" s="89"/>
      <c r="D38" s="89"/>
      <c r="E38" s="89"/>
      <c r="F38" s="89"/>
      <c r="G38" s="89"/>
      <c r="H38" s="34"/>
    </row>
    <row r="39" spans="1:8" ht="6" customHeight="1">
      <c r="A39" s="37"/>
      <c r="B39" s="40"/>
      <c r="C39" s="40"/>
      <c r="D39" s="40"/>
      <c r="E39" s="40"/>
      <c r="F39" s="40"/>
      <c r="G39" s="41"/>
      <c r="H39" s="34"/>
    </row>
    <row r="40" spans="1:8" ht="35.25" customHeight="1">
      <c r="A40" s="37" t="str">
        <f>VLOOKUP(ADDRESS(ROW(),COLUMN(),4,TRUE,"Start"),MxTexts,6,FALSE)</f>
        <v>Unterschrift:</v>
      </c>
      <c r="B40" s="89"/>
      <c r="C40" s="89"/>
      <c r="D40" s="89"/>
      <c r="E40" s="89"/>
      <c r="F40" s="89"/>
      <c r="G40" s="89"/>
      <c r="H40" s="34"/>
    </row>
    <row r="41" spans="1:8" ht="6" customHeight="1">
      <c r="A41" s="32"/>
      <c r="B41" s="40"/>
      <c r="C41" s="40"/>
      <c r="D41" s="40"/>
      <c r="E41" s="40"/>
      <c r="F41" s="40"/>
      <c r="G41" s="41"/>
      <c r="H41" s="34"/>
    </row>
    <row r="42" spans="1:8" ht="15.75" customHeight="1"/>
    <row r="43" spans="1:8" ht="20.25" customHeight="1">
      <c r="A43" s="96" t="e">
        <f>VLOOKUP(ADDRESS(ROW(),COLUMN(),4,TRUE,"Start"),MxTexts,6,FALSE)</f>
        <v>#N/A</v>
      </c>
      <c r="B43" s="96"/>
      <c r="C43" s="96"/>
      <c r="D43" s="96"/>
      <c r="E43" s="96"/>
      <c r="F43" s="96" t="e">
        <f>VLOOKUP(ADDRESS(ROW(),COLUMN(),4,TRUE,"Start"),MxTexts,6,FALSE)</f>
        <v>#N/A</v>
      </c>
      <c r="G43" s="96" t="e">
        <f>VLOOKUP(ADDRESS(ROW(),COLUMN(),4,TRUE,"Start"),MxTexts,6,FALSE)</f>
        <v>#N/A</v>
      </c>
      <c r="H43" s="96" t="e">
        <f>VLOOKUP(ADDRESS(ROW(),COLUMN(),4,TRUE,"Start"),MxTexts,6,FALSE)</f>
        <v>#N/A</v>
      </c>
    </row>
    <row r="44" spans="1:8" ht="6" customHeight="1"/>
    <row r="45" spans="1:8" s="12" customFormat="1" ht="28.5" customHeight="1">
      <c r="A45" s="93" t="str">
        <f>VLOOKUP(ADDRESS(ROW(),COLUMN(),4,TRUE,"Start"),MxTexts,6,FALSE)</f>
        <v>Im Blatt "Bauteilliste" finden Sie die folgenden Typen und Farbcodes der Felder:</v>
      </c>
      <c r="B45" s="93"/>
      <c r="C45" s="93"/>
      <c r="D45" s="94"/>
      <c r="E45" s="20" t="str">
        <f>VLOOKUP(ADDRESS(ROW(),COLUMN(),4,TRUE,"Start"),MxTexts,6,FALSE)</f>
        <v>Eingabefeld</v>
      </c>
      <c r="F45" s="49" t="str">
        <f>VLOOKUP(ADDRESS(ROW(),COLUMN(),4,TRUE,"Start"),MxTexts,6,FALSE)</f>
        <v>Listenfeld</v>
      </c>
      <c r="G45" s="91" t="str">
        <f>VLOOKUP(ADDRESS(ROW(),COLUMN(),4,TRUE,"Start"),MxTexts,6,FALSE)</f>
        <v>Ausgabefeld</v>
      </c>
      <c r="H45" s="92"/>
    </row>
    <row r="46" spans="1:8" ht="15.75" customHeight="1">
      <c r="A46" s="1"/>
      <c r="B46" s="1"/>
      <c r="C46" s="1"/>
      <c r="D46" s="1"/>
      <c r="E46" s="1"/>
      <c r="F46" s="1"/>
      <c r="G46" s="1"/>
    </row>
    <row r="47" spans="1:8" ht="15.75" customHeight="1">
      <c r="A47" s="1"/>
      <c r="B47" s="1"/>
      <c r="C47" s="1"/>
      <c r="D47" s="1"/>
      <c r="E47" s="1"/>
      <c r="F47" s="1"/>
      <c r="G47" s="1"/>
    </row>
    <row r="48" spans="1:8" ht="15.75" customHeight="1">
      <c r="A48" s="1"/>
      <c r="B48" s="1"/>
      <c r="C48" s="1"/>
      <c r="D48" s="1"/>
      <c r="E48" s="1"/>
      <c r="F48" s="1"/>
      <c r="H48" s="12"/>
    </row>
    <row r="49" spans="1:7" ht="15.75" customHeight="1">
      <c r="A49" s="1"/>
      <c r="B49" s="1"/>
      <c r="C49" s="1"/>
      <c r="D49" s="1"/>
      <c r="E49" s="1"/>
      <c r="F49" s="1"/>
      <c r="G49" s="12"/>
    </row>
  </sheetData>
  <sheetProtection algorithmName="SHA-512" hashValue="spYlHUNgRPDZfwp79fQPLDQbHF7UKQPynEYQneKRCwVww89JiVTkvgEpHrYcl3sUkBvRcO91sTEYz1YIQDNZ1A==" saltValue="YDjnsJ70juZ/vLcDoWdGpQ==" spinCount="100000" sheet="1" objects="1" scenarios="1" selectLockedCells="1"/>
  <mergeCells count="23">
    <mergeCell ref="B22:G22"/>
    <mergeCell ref="B28:G28"/>
    <mergeCell ref="A5:H5"/>
    <mergeCell ref="A7:H7"/>
    <mergeCell ref="A8:H8"/>
    <mergeCell ref="A9:H9"/>
    <mergeCell ref="A10:H10"/>
    <mergeCell ref="B32:G32"/>
    <mergeCell ref="G3:H3"/>
    <mergeCell ref="G45:H45"/>
    <mergeCell ref="A45:D45"/>
    <mergeCell ref="F24:G24"/>
    <mergeCell ref="D30:G30"/>
    <mergeCell ref="B34:G34"/>
    <mergeCell ref="B36:G36"/>
    <mergeCell ref="B38:G38"/>
    <mergeCell ref="B40:G40"/>
    <mergeCell ref="A11:H11"/>
    <mergeCell ref="A12:H12"/>
    <mergeCell ref="A13:H13"/>
    <mergeCell ref="A43:H43"/>
    <mergeCell ref="B20:G20"/>
    <mergeCell ref="B18:G18"/>
  </mergeCells>
  <dataValidations count="8">
    <dataValidation type="list" allowBlank="1" showInputMessage="1" showErrorMessage="1" errorTitle="Fehler/Erreur/Errore" error="Sie müssen einen Eintrag aus der Liste wählen._x000a_Vous devez choisir une entrée dans la liste._x000a_È necessario selezionare una voce dall'elenco." promptTitle="Geb.Typ/Type de bât./Tipo ed." prompt="Wählen Sie einen Eintrag aus der Liste aus._x000a_Sélectionnez une entrée dans la liste._x000a_Selezionare una voce dall'elenco." sqref="B24" xr:uid="{05B4CEB9-4083-4308-B7E9-1A67B1A1AD2F}">
      <formula1>LstGebTyp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Bauweise/Mode constr./Mod. costr" prompt="Wählen Sie einen Eintrag aus der Liste aus._x000a_Sélectionnez une entrée dans la liste._x000a_Selezionare una voce dall'elenco." sqref="D24" xr:uid="{DD54D4CC-6A2F-4D89-AF6A-812A68D17159}">
      <formula1>LstBauweise</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Sprache/Langue/Lingua" prompt="Wählen Sie einen Eintrag aus der Liste aus._x000a_Sélectionnez une entrée dans la liste._x000a_Selezionare una voce dall'elenco." sqref="G3:H3" xr:uid="{11A7A1A3-7FA8-45D1-B37F-8C05A6498A71}">
      <formula1>LstSprache</formula1>
    </dataValidation>
    <dataValidation type="whole" allowBlank="1" showInputMessage="1" showErrorMessage="1" errorTitle="Fehler/Erreur/Errore" error="Sie müssen Werte zwischen 0 und 999999 eingeben._x000a_Vous devez saisir des valeurs comprises entre 0 et 999999._x000a_È necessario inserire valori compresi tra 0 e 999999." promptTitle="GF/SP" prompt="Geben Sie die Geschossfläche ein._x000a_Saisissez la surface de plancher._x000a_Inserire la superficio del pavimento." sqref="B26" xr:uid="{F6BDBEDD-FDCE-4AAB-8AF3-E5AFDB534D02}">
      <formula1>0</formula1>
      <formula2>999999</formula2>
    </dataValidation>
    <dataValidation type="custom" allowBlank="1" showInputMessage="1" showErrorMessage="1" errorTitle="Fehler/Erreur/Errore" error="Sie müssen Werte zwischen 0 und der EBF eingeben._x000a_Vous devez saisir des valeurs comprises entre 0 et la SRE._x000a_È necessario inserire valori compresi tra 0 e l'ARE." promptTitle="EBF/SRE/ARE" prompt="Geben Sie die Energiebezugsfläche ein._x000a_Saisissez la surface de réference énergétique._x000a_Inserire l'area di riferimento per l'energia." sqref="D26" xr:uid="{F3F65FF3-4688-4024-91F6-81FC5F00D6CE}">
      <formula1>"und($D$26&gt;=0;$d$26&lt;=ConGF)"</formula1>
    </dataValidation>
    <dataValidation type="date" allowBlank="1" showInputMessage="1" showErrorMessage="1" errorTitle="Fehler/Erreur/Errore" error="Sie müssen ein Datum zwischen 2010 und 2035 eingeben._x000a_Vous devez saisir une date comprise entre 2010 et 2035._x000a_È necessario inserire una data compresa tra il 2010 e il 2035." promptTitle="Datum/Date/Data" prompt="Geben Sie das Datum der Begehung ein._x000a_Indiquez la date de l'inspection._x000a_Inserire la data dell'ispezione." sqref="B30" xr:uid="{E5E94856-B92F-4ACC-B9B7-9A2C7C3AE0C5}">
      <formula1>40179</formula1>
      <formula2>49674</formula2>
    </dataValidation>
    <dataValidation type="date" operator="lessThan" allowBlank="1" showInputMessage="1" showErrorMessage="1" errorTitle="Fehler/Erreur/Errore" error="Sie müssen ein Datum zwischen 1500 und 2035 eingeben._x000a_Vous devez saisir une date comprise entre 1500 et 2035._x000a_È necessario inserire una data compresa tra il 1500 e il 2035." promptTitle="Baujahr/Année de constr." prompt="Geben Sie das Baujahr ein._x000a_Saisissez l'année de construction._x000a_Intrduire l'anno di costruzione." sqref="F24:G24" xr:uid="{B8D53DAD-F386-41C8-9D18-804EA12C61ED}">
      <formula1>49674</formula1>
    </dataValidation>
    <dataValidation type="textLength" allowBlank="1" showInputMessage="1" showErrorMessage="1" errorTitle="Fehler/Erreur/Errore" error="Der Text darf max. 1024 Zeichen lang sein._x000a_Le texte peut comporter 1024 caractères au maximum._x000a_Il testo può avere una lunghezza massima di 1024 caratteri." promptTitle="Ziele/Objectifs/Obiettivi" prompt="Geben Sie einen Text zu den Zielen dieser Potentialanalyse ein._x000a_Saisissez un texte sur les objectifs de cette analyse de potentiel._x000a_Inserire un testo sugli obiettivi di questa potenziale analisi." sqref="B32:G32" xr:uid="{F38C4275-B90F-4CA2-934D-4153EDC2D02D}">
      <formula1>0</formula1>
      <formula2>1024</formula2>
    </dataValidation>
  </dataValidations>
  <printOptions horizontalCentered="1"/>
  <pageMargins left="0.51181102362204722" right="0.51181102362204722" top="0.94488188976377963" bottom="0.74803149606299213" header="0.31496062992125984" footer="0.31496062992125984"/>
  <pageSetup paperSize="9" scale="54" orientation="portrait" r:id="rId1"/>
  <headerFooter>
    <oddHeader>&amp;R&amp;G</oddHeader>
    <oddFooter>&amp;L&amp;8&amp;F&amp;R&amp;8&amp;D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EB9F-E216-4FD2-970E-00F67D88F9E2}">
  <dimension ref="A1:Y34"/>
  <sheetViews>
    <sheetView zoomScaleNormal="100" workbookViewId="0">
      <selection activeCell="B5" sqref="B5"/>
    </sheetView>
  </sheetViews>
  <sheetFormatPr baseColWidth="10" defaultRowHeight="12.45"/>
  <cols>
    <col min="1" max="1" width="4" customWidth="1"/>
    <col min="2" max="2" width="15.84375" customWidth="1"/>
    <col min="3" max="3" width="16.3828125" customWidth="1"/>
    <col min="4" max="4" width="26.69140625" customWidth="1"/>
    <col min="5" max="5" width="14.84375" customWidth="1"/>
    <col min="6" max="6" width="8.69140625" customWidth="1"/>
    <col min="7" max="9" width="5.53515625" customWidth="1"/>
    <col min="10" max="10" width="5.3046875" bestFit="1" customWidth="1"/>
    <col min="11" max="11" width="6.84375" customWidth="1"/>
    <col min="12" max="12" width="5.3046875" bestFit="1" customWidth="1"/>
    <col min="13" max="13" width="7.69140625" customWidth="1"/>
    <col min="14" max="14" width="4.53515625" customWidth="1"/>
    <col min="15" max="15" width="9.15234375" customWidth="1"/>
    <col min="16" max="16" width="27.53515625" customWidth="1"/>
    <col min="17" max="17" width="17.84375" customWidth="1"/>
    <col min="18" max="18" width="16.3828125" customWidth="1"/>
    <col min="19" max="19" width="16" customWidth="1"/>
    <col min="20" max="20" width="16.3046875" customWidth="1"/>
    <col min="21" max="21" width="15.3046875" customWidth="1"/>
    <col min="22" max="22" width="24" customWidth="1"/>
    <col min="23" max="23" width="9.69140625" customWidth="1"/>
    <col min="24" max="24" width="21.84375" customWidth="1"/>
    <col min="25" max="25" width="2.3046875" customWidth="1"/>
  </cols>
  <sheetData>
    <row r="1" spans="1:25" ht="28.5" customHeight="1">
      <c r="A1" s="15" t="str">
        <f>VLOOKUP(ADDRESS(ROW(),COLUMN(),4,TRUE,"PotentialAnalyse"),MxTexts,6,FALSE)</f>
        <v>Bericht Bauteilliste zirkuläres Bauen ecobau</v>
      </c>
      <c r="B1" s="15"/>
      <c r="C1" s="15"/>
      <c r="D1" s="15"/>
      <c r="E1" s="15"/>
      <c r="F1" s="99" t="str">
        <f>IF(Start!$B$18="","",Start!$B$18)</f>
        <v/>
      </c>
      <c r="G1" s="99"/>
      <c r="H1" s="99"/>
      <c r="I1" s="99"/>
      <c r="J1" s="99"/>
      <c r="K1" s="99"/>
      <c r="L1" s="99"/>
      <c r="M1" s="99"/>
      <c r="N1" s="99"/>
      <c r="O1" s="99"/>
      <c r="P1" s="99"/>
      <c r="X1" s="98" t="str">
        <f>Start!H1</f>
        <v>Version 2023.1</v>
      </c>
      <c r="Y1" s="98"/>
    </row>
    <row r="3" spans="1:25" ht="14.15">
      <c r="A3" s="44" t="str">
        <f t="shared" ref="A3:Q3" si="0">VLOOKUP(ADDRESS(ROW(),COLUMN(),4,TRUE,"PotentialAnalyse"),MxTexts,6,FALSE)</f>
        <v>ID</v>
      </c>
      <c r="B3" s="44" t="str">
        <f t="shared" si="0"/>
        <v>Bauteilgruppe</v>
      </c>
      <c r="C3" s="44" t="str">
        <f t="shared" si="0"/>
        <v>Bauteil</v>
      </c>
      <c r="D3" s="97" t="str">
        <f t="shared" si="0"/>
        <v>Bezeichnung</v>
      </c>
      <c r="E3" s="97" t="e">
        <f t="shared" si="0"/>
        <v>#N/A</v>
      </c>
      <c r="F3" s="97" t="str">
        <f t="shared" si="0"/>
        <v>Dimensionen</v>
      </c>
      <c r="G3" s="97" t="e">
        <f t="shared" si="0"/>
        <v>#N/A</v>
      </c>
      <c r="H3" s="97" t="e">
        <f t="shared" si="0"/>
        <v>#N/A</v>
      </c>
      <c r="I3" s="97" t="e">
        <f t="shared" si="0"/>
        <v>#N/A</v>
      </c>
      <c r="J3" s="97" t="e">
        <f t="shared" si="0"/>
        <v>#N/A</v>
      </c>
      <c r="K3" s="97" t="str">
        <f t="shared" si="0"/>
        <v>Menge</v>
      </c>
      <c r="L3" s="97" t="e">
        <f t="shared" si="0"/>
        <v>#N/A</v>
      </c>
      <c r="M3" s="97" t="str">
        <f t="shared" si="0"/>
        <v>Total</v>
      </c>
      <c r="N3" s="97" t="e">
        <f t="shared" si="0"/>
        <v>#N/A</v>
      </c>
      <c r="O3" s="97" t="str">
        <f t="shared" si="0"/>
        <v>Lage im Gebäude</v>
      </c>
      <c r="P3" s="97" t="e">
        <f t="shared" si="0"/>
        <v>#N/A</v>
      </c>
      <c r="Q3" s="97" t="str">
        <f t="shared" si="0"/>
        <v>Zustand</v>
      </c>
      <c r="R3" s="97"/>
      <c r="S3" s="97"/>
      <c r="T3" s="44" t="str">
        <f t="shared" ref="T3:X4" si="1">VLOOKUP(ADDRESS(ROW(),COLUMN(),4,TRUE,"PotentialAnalyse"),MxTexts,6,FALSE)</f>
        <v>Befestigung</v>
      </c>
      <c r="U3" s="44" t="str">
        <f t="shared" si="1"/>
        <v>Demontage</v>
      </c>
      <c r="V3" s="44" t="str">
        <f t="shared" si="1"/>
        <v>Bemerkungen</v>
      </c>
      <c r="W3" s="44" t="str">
        <f t="shared" si="1"/>
        <v>Wiederv.</v>
      </c>
      <c r="X3" s="44" t="str">
        <f t="shared" si="1"/>
        <v>Empfehlung</v>
      </c>
      <c r="Y3" s="44"/>
    </row>
    <row r="4" spans="1:25" ht="14.6" thickBot="1">
      <c r="A4" s="45"/>
      <c r="B4" s="45"/>
      <c r="C4" s="45"/>
      <c r="D4" s="45" t="str">
        <f t="shared" ref="D4:S4" si="2">VLOOKUP(ADDRESS(ROW(),COLUMN(),4,TRUE,"PotentialAnalyse"),MxTexts,6,FALSE)</f>
        <v>Beschrieb</v>
      </c>
      <c r="E4" s="45" t="str">
        <f t="shared" si="2"/>
        <v>Hersteller, Typ</v>
      </c>
      <c r="F4" s="46" t="str">
        <f t="shared" si="2"/>
        <v>Typ</v>
      </c>
      <c r="G4" s="46" t="str">
        <f t="shared" si="2"/>
        <v>Breite</v>
      </c>
      <c r="H4" s="46" t="str">
        <f t="shared" si="2"/>
        <v>Tiefe</v>
      </c>
      <c r="I4" s="46" t="str">
        <f t="shared" si="2"/>
        <v>Höhe</v>
      </c>
      <c r="J4" s="46" t="str">
        <f t="shared" si="2"/>
        <v>Einh.</v>
      </c>
      <c r="K4" s="46" t="str">
        <f t="shared" si="2"/>
        <v>Anzahl</v>
      </c>
      <c r="L4" s="46" t="str">
        <f t="shared" si="2"/>
        <v>Einh.</v>
      </c>
      <c r="M4" s="46" t="str">
        <f t="shared" si="2"/>
        <v>Menge</v>
      </c>
      <c r="N4" s="46" t="str">
        <f t="shared" si="2"/>
        <v>Einh.</v>
      </c>
      <c r="O4" s="46" t="str">
        <f t="shared" si="2"/>
        <v>Geschoss</v>
      </c>
      <c r="P4" s="46" t="str">
        <f t="shared" si="2"/>
        <v>Text</v>
      </c>
      <c r="Q4" s="46" t="str">
        <f t="shared" si="2"/>
        <v>Optisch</v>
      </c>
      <c r="R4" s="46" t="str">
        <f t="shared" si="2"/>
        <v>Funktion</v>
      </c>
      <c r="S4" s="46" t="str">
        <f t="shared" si="2"/>
        <v>Schadstoffe</v>
      </c>
      <c r="T4" s="46" t="str">
        <f t="shared" si="1"/>
        <v>Art</v>
      </c>
      <c r="U4" s="46" t="str">
        <f t="shared" si="1"/>
        <v>Aufwand (o. Zerst.)</v>
      </c>
      <c r="V4" s="46" t="str">
        <f t="shared" si="1"/>
        <v>Text</v>
      </c>
      <c r="W4" s="47" t="str">
        <f t="shared" si="1"/>
        <v>Potential</v>
      </c>
      <c r="X4" s="47" t="str">
        <f t="shared" si="1"/>
        <v>Anschlussnutzung</v>
      </c>
      <c r="Y4" s="46"/>
    </row>
    <row r="5" spans="1:25" s="9" customFormat="1">
      <c r="A5" s="16">
        <v>1</v>
      </c>
      <c r="B5" s="51"/>
      <c r="C5" s="51"/>
      <c r="D5" s="52"/>
      <c r="E5" s="52"/>
      <c r="F5" s="51"/>
      <c r="G5" s="52"/>
      <c r="H5" s="52"/>
      <c r="I5" s="52"/>
      <c r="J5" s="16" t="str">
        <f t="shared" ref="J5:J34" si="3">IFERROR(VLOOKUP(F5,MxAmTyp,5,FALSE),"")</f>
        <v/>
      </c>
      <c r="K5" s="52"/>
      <c r="L5" s="16" t="str">
        <f>IF(OR(SUM(G5:I5)&gt;0,K5&lt;&gt;0),"Stk","")</f>
        <v/>
      </c>
      <c r="M5" s="16" t="b">
        <f>IFERROR(IF(OR(F5=Constants!$B$65,F5=Constants!$B$66,F5=Constants!$B$69),G5*K5,IF(F5=Constants!$B$67,G5*H5*K5,IF(F5=Constants!$B$68,G5*H5*I5*K5))),"")</f>
        <v>0</v>
      </c>
      <c r="N5" s="16" t="str">
        <f t="shared" ref="N5:N34" si="4">IFERROR(VLOOKUP(F5,MxAmTyp,6,FALSE),"")</f>
        <v/>
      </c>
      <c r="O5" s="51"/>
      <c r="P5" s="52"/>
      <c r="Q5" s="51"/>
      <c r="R5" s="51"/>
      <c r="S5" s="51"/>
      <c r="T5" s="51"/>
      <c r="U5" s="51"/>
      <c r="V5" s="52"/>
      <c r="W5" s="16" t="str">
        <f>IFERROR(INDEX(MxRecom,MATCH(VLOOKUP(Q5,MxStateVis,2,FALSE)*VLOOKUP(R5,MxStateFunct,2,FALSE)*VLOOKUP(S5,MxPollutant,2,FALSE)*VLOOKUP(T5,MxFastening,2,FALSE)*VLOOKUP(U5,MxDecomp,2,FALSE),Constants!$C$117:$C$122,-1),1),"")</f>
        <v/>
      </c>
      <c r="X5" s="51"/>
      <c r="Y5" s="17" t="str">
        <f t="shared" ref="Y5:Y34" si="5">IFERROR(VLOOKUP(X5,MxWVtyp,2,FALSE),"")</f>
        <v/>
      </c>
    </row>
    <row r="6" spans="1:25" s="9" customFormat="1">
      <c r="A6" s="10">
        <v>2</v>
      </c>
      <c r="B6" s="53"/>
      <c r="C6" s="53"/>
      <c r="D6" s="54"/>
      <c r="E6" s="54"/>
      <c r="F6" s="53"/>
      <c r="G6" s="54"/>
      <c r="H6" s="54"/>
      <c r="I6" s="54"/>
      <c r="J6" s="10" t="str">
        <f t="shared" si="3"/>
        <v/>
      </c>
      <c r="K6" s="54"/>
      <c r="L6" s="10" t="str">
        <f t="shared" ref="L6:L34" si="6">IF(OR(SUM(G6:I6)&gt;0,K6&lt;&gt;0),"Stk","")</f>
        <v/>
      </c>
      <c r="M6" s="16" t="b">
        <f>IFERROR(IF(OR(F6=Constants!$B$65,F6=Constants!$B$66,F6=Constants!$B$69),G6*K6,IF(F6=Constants!$B$67,G6*H6*K6,IF(F6=Constants!$B$68,G6*H6*I6*K6))),"")</f>
        <v>0</v>
      </c>
      <c r="N6" s="16" t="str">
        <f t="shared" si="4"/>
        <v/>
      </c>
      <c r="O6" s="53"/>
      <c r="P6" s="54"/>
      <c r="Q6" s="53"/>
      <c r="R6" s="53"/>
      <c r="S6" s="53"/>
      <c r="T6" s="53"/>
      <c r="U6" s="53"/>
      <c r="V6" s="54"/>
      <c r="W6" s="16" t="str">
        <f>IFERROR(INDEX(MxRecom,MATCH(VLOOKUP(Q6,MxStateVis,2,FALSE)*VLOOKUP(R6,MxStateFunct,2,FALSE)*VLOOKUP(S6,MxPollutant,2,FALSE)*VLOOKUP(T6,MxFastening,2,FALSE)*VLOOKUP(U6,MxDecomp,2,FALSE),Constants!$C$117:$C$122,-1),1),"")</f>
        <v/>
      </c>
      <c r="X6" s="53"/>
      <c r="Y6" s="13" t="str">
        <f t="shared" si="5"/>
        <v/>
      </c>
    </row>
    <row r="7" spans="1:25" s="9" customFormat="1">
      <c r="A7" s="10">
        <v>3</v>
      </c>
      <c r="B7" s="53"/>
      <c r="C7" s="53"/>
      <c r="D7" s="54"/>
      <c r="E7" s="54"/>
      <c r="F7" s="53"/>
      <c r="G7" s="54"/>
      <c r="H7" s="54"/>
      <c r="I7" s="54"/>
      <c r="J7" s="10" t="str">
        <f t="shared" si="3"/>
        <v/>
      </c>
      <c r="K7" s="54"/>
      <c r="L7" s="10" t="str">
        <f t="shared" si="6"/>
        <v/>
      </c>
      <c r="M7" s="16" t="b">
        <f>IFERROR(IF(OR(F7=Constants!$B$65,F7=Constants!$B$66,F7=Constants!$B$69),G7*K7,IF(F7=Constants!$B$67,G7*H7*K7,IF(F7=Constants!$B$68,G7*H7*I7*K7))),"")</f>
        <v>0</v>
      </c>
      <c r="N7" s="16" t="str">
        <f t="shared" si="4"/>
        <v/>
      </c>
      <c r="O7" s="53"/>
      <c r="P7" s="54"/>
      <c r="Q7" s="53"/>
      <c r="R7" s="53"/>
      <c r="S7" s="53"/>
      <c r="T7" s="53"/>
      <c r="U7" s="53"/>
      <c r="V7" s="54"/>
      <c r="W7" s="16" t="str">
        <f>IFERROR(INDEX(MxRecom,MATCH(VLOOKUP(Q7,MxStateVis,2,FALSE)*VLOOKUP(R7,MxStateFunct,2,FALSE)*VLOOKUP(S7,MxPollutant,2,FALSE)*VLOOKUP(T7,MxFastening,2,FALSE)*VLOOKUP(U7,MxDecomp,2,FALSE),Constants!$C$117:$C$122,-1),1),"")</f>
        <v/>
      </c>
      <c r="X7" s="53"/>
      <c r="Y7" s="13" t="str">
        <f t="shared" si="5"/>
        <v/>
      </c>
    </row>
    <row r="8" spans="1:25" s="9" customFormat="1">
      <c r="A8" s="10">
        <v>4</v>
      </c>
      <c r="B8" s="53"/>
      <c r="C8" s="53"/>
      <c r="D8" s="54"/>
      <c r="E8" s="54"/>
      <c r="F8" s="53"/>
      <c r="G8" s="54"/>
      <c r="H8" s="54"/>
      <c r="I8" s="54"/>
      <c r="J8" s="10" t="str">
        <f t="shared" si="3"/>
        <v/>
      </c>
      <c r="K8" s="54"/>
      <c r="L8" s="10" t="str">
        <f t="shared" si="6"/>
        <v/>
      </c>
      <c r="M8" s="16" t="b">
        <f>IFERROR(IF(OR(F8=Constants!$B$65,F8=Constants!$B$66,F8=Constants!$B$69),G8*K8,IF(F8=Constants!$B$67,G8*H8*K8,IF(F8=Constants!$B$68,G8*H8*I8*K8))),"")</f>
        <v>0</v>
      </c>
      <c r="N8" s="16" t="str">
        <f t="shared" si="4"/>
        <v/>
      </c>
      <c r="O8" s="53"/>
      <c r="P8" s="54"/>
      <c r="Q8" s="53"/>
      <c r="R8" s="53"/>
      <c r="S8" s="53"/>
      <c r="T8" s="53"/>
      <c r="U8" s="53"/>
      <c r="V8" s="54"/>
      <c r="W8" s="16" t="str">
        <f>IFERROR(INDEX(MxRecom,MATCH(VLOOKUP(Q8,MxStateVis,2,FALSE)*VLOOKUP(R8,MxStateFunct,2,FALSE)*VLOOKUP(S8,MxPollutant,2,FALSE)*VLOOKUP(T8,MxFastening,2,FALSE)*VLOOKUP(U8,MxDecomp,2,FALSE),Constants!$C$117:$C$122,-1),1),"")</f>
        <v/>
      </c>
      <c r="X8" s="53"/>
      <c r="Y8" s="13" t="str">
        <f t="shared" si="5"/>
        <v/>
      </c>
    </row>
    <row r="9" spans="1:25" s="9" customFormat="1">
      <c r="A9" s="10">
        <v>5</v>
      </c>
      <c r="B9" s="53"/>
      <c r="C9" s="53"/>
      <c r="D9" s="54"/>
      <c r="E9" s="54"/>
      <c r="F9" s="53"/>
      <c r="G9" s="54"/>
      <c r="H9" s="54"/>
      <c r="I9" s="54"/>
      <c r="J9" s="10" t="str">
        <f t="shared" si="3"/>
        <v/>
      </c>
      <c r="K9" s="54"/>
      <c r="L9" s="10" t="str">
        <f t="shared" si="6"/>
        <v/>
      </c>
      <c r="M9" s="16" t="b">
        <f>IFERROR(IF(OR(F9=Constants!$B$65,F9=Constants!$B$66,F9=Constants!$B$69),G9*K9,IF(F9=Constants!$B$67,G9*H9*K9,IF(F9=Constants!$B$68,G9*H9*I9*K9))),"")</f>
        <v>0</v>
      </c>
      <c r="N9" s="16" t="str">
        <f t="shared" si="4"/>
        <v/>
      </c>
      <c r="O9" s="53"/>
      <c r="P9" s="54"/>
      <c r="Q9" s="53"/>
      <c r="R9" s="53"/>
      <c r="S9" s="53"/>
      <c r="T9" s="53"/>
      <c r="U9" s="53"/>
      <c r="V9" s="54"/>
      <c r="W9" s="16" t="str">
        <f>IFERROR(INDEX(MxRecom,MATCH(VLOOKUP(Q9,MxStateVis,2,FALSE)*VLOOKUP(R9,MxStateFunct,2,FALSE)*VLOOKUP(S9,MxPollutant,2,FALSE)*VLOOKUP(T9,MxFastening,2,FALSE)*VLOOKUP(U9,MxDecomp,2,FALSE),Constants!$C$117:$C$122,-1),1),"")</f>
        <v/>
      </c>
      <c r="X9" s="53"/>
      <c r="Y9" s="13" t="str">
        <f t="shared" si="5"/>
        <v/>
      </c>
    </row>
    <row r="10" spans="1:25" s="9" customFormat="1">
      <c r="A10" s="10">
        <v>6</v>
      </c>
      <c r="B10" s="53"/>
      <c r="C10" s="53"/>
      <c r="D10" s="54"/>
      <c r="E10" s="54"/>
      <c r="F10" s="53"/>
      <c r="G10" s="54"/>
      <c r="H10" s="54"/>
      <c r="I10" s="54"/>
      <c r="J10" s="10" t="str">
        <f t="shared" si="3"/>
        <v/>
      </c>
      <c r="K10" s="54"/>
      <c r="L10" s="10" t="str">
        <f t="shared" si="6"/>
        <v/>
      </c>
      <c r="M10" s="16" t="b">
        <f>IFERROR(IF(OR(F10=Constants!$B$65,F10=Constants!$B$66,F10=Constants!$B$69),G10*K10,IF(F10=Constants!$B$67,G10*H10*K10,IF(F10=Constants!$B$68,G10*H10*I10*K10))),"")</f>
        <v>0</v>
      </c>
      <c r="N10" s="16" t="str">
        <f t="shared" si="4"/>
        <v/>
      </c>
      <c r="O10" s="53"/>
      <c r="P10" s="54"/>
      <c r="Q10" s="53"/>
      <c r="R10" s="53"/>
      <c r="S10" s="53"/>
      <c r="T10" s="53"/>
      <c r="U10" s="53"/>
      <c r="V10" s="54"/>
      <c r="W10" s="16" t="str">
        <f>IFERROR(INDEX(MxRecom,MATCH(VLOOKUP(Q10,MxStateVis,2,FALSE)*VLOOKUP(R10,MxStateFunct,2,FALSE)*VLOOKUP(S10,MxPollutant,2,FALSE)*VLOOKUP(T10,MxFastening,2,FALSE)*VLOOKUP(U10,MxDecomp,2,FALSE),Constants!$C$117:$C$122,-1),1),"")</f>
        <v/>
      </c>
      <c r="X10" s="53"/>
      <c r="Y10" s="13" t="str">
        <f t="shared" si="5"/>
        <v/>
      </c>
    </row>
    <row r="11" spans="1:25" s="9" customFormat="1">
      <c r="A11" s="10">
        <v>7</v>
      </c>
      <c r="B11" s="53"/>
      <c r="C11" s="53"/>
      <c r="D11" s="54"/>
      <c r="E11" s="54"/>
      <c r="F11" s="53"/>
      <c r="G11" s="54"/>
      <c r="H11" s="54"/>
      <c r="I11" s="54"/>
      <c r="J11" s="10" t="str">
        <f t="shared" si="3"/>
        <v/>
      </c>
      <c r="K11" s="54"/>
      <c r="L11" s="10" t="str">
        <f t="shared" si="6"/>
        <v/>
      </c>
      <c r="M11" s="16" t="b">
        <f>IFERROR(IF(OR(F11=Constants!$B$65,F11=Constants!$B$66,F11=Constants!$B$69),G11*K11,IF(F11=Constants!$B$67,G11*H11*K11,IF(F11=Constants!$B$68,G11*H11*I11*K11))),"")</f>
        <v>0</v>
      </c>
      <c r="N11" s="16" t="str">
        <f t="shared" si="4"/>
        <v/>
      </c>
      <c r="O11" s="53"/>
      <c r="P11" s="54"/>
      <c r="Q11" s="57"/>
      <c r="R11" s="57"/>
      <c r="S11" s="53"/>
      <c r="T11" s="53"/>
      <c r="U11" s="53"/>
      <c r="V11" s="54"/>
      <c r="W11" s="16" t="str">
        <f>IFERROR(INDEX(MxRecom,MATCH(VLOOKUP(Q11,MxStateVis,2,FALSE)*VLOOKUP(R11,MxStateFunct,2,FALSE)*VLOOKUP(S11,MxPollutant,2,FALSE)*VLOOKUP(T11,MxFastening,2,FALSE)*VLOOKUP(U11,MxDecomp,2,FALSE),Constants!$C$117:$C$122,-1),1),"")</f>
        <v/>
      </c>
      <c r="X11" s="53"/>
      <c r="Y11" s="13" t="str">
        <f t="shared" si="5"/>
        <v/>
      </c>
    </row>
    <row r="12" spans="1:25" s="9" customFormat="1">
      <c r="A12" s="10">
        <v>8</v>
      </c>
      <c r="B12" s="53"/>
      <c r="C12" s="53"/>
      <c r="D12" s="54"/>
      <c r="E12" s="54"/>
      <c r="F12" s="53"/>
      <c r="G12" s="54"/>
      <c r="H12" s="54"/>
      <c r="I12" s="54"/>
      <c r="J12" s="10" t="str">
        <f t="shared" si="3"/>
        <v/>
      </c>
      <c r="K12" s="54"/>
      <c r="L12" s="10" t="str">
        <f t="shared" si="6"/>
        <v/>
      </c>
      <c r="M12" s="16" t="b">
        <f>IFERROR(IF(OR(F12=Constants!$B$65,F12=Constants!$B$66,F12=Constants!$B$69),G12*K12,IF(F12=Constants!$B$67,G12*H12*K12,IF(F12=Constants!$B$68,G12*H12*I12*K12))),"")</f>
        <v>0</v>
      </c>
      <c r="N12" s="16" t="str">
        <f t="shared" si="4"/>
        <v/>
      </c>
      <c r="O12" s="53"/>
      <c r="P12" s="54"/>
      <c r="Q12" s="57"/>
      <c r="R12" s="57"/>
      <c r="S12" s="53"/>
      <c r="T12" s="53"/>
      <c r="U12" s="53"/>
      <c r="V12" s="54"/>
      <c r="W12" s="16" t="str">
        <f>IFERROR(INDEX(MxRecom,MATCH(VLOOKUP(Q12,MxStateVis,2,FALSE)*VLOOKUP(R12,MxStateFunct,2,FALSE)*VLOOKUP(S12,MxPollutant,2,FALSE)*VLOOKUP(T12,MxFastening,2,FALSE)*VLOOKUP(U12,MxDecomp,2,FALSE),Constants!$C$117:$C$122,-1),1),"")</f>
        <v/>
      </c>
      <c r="X12" s="53"/>
      <c r="Y12" s="13" t="str">
        <f t="shared" si="5"/>
        <v/>
      </c>
    </row>
    <row r="13" spans="1:25" s="9" customFormat="1">
      <c r="A13" s="10">
        <v>9</v>
      </c>
      <c r="B13" s="53"/>
      <c r="C13" s="53"/>
      <c r="D13" s="54"/>
      <c r="E13" s="54"/>
      <c r="F13" s="53"/>
      <c r="G13" s="54"/>
      <c r="H13" s="54"/>
      <c r="I13" s="54"/>
      <c r="J13" s="10" t="str">
        <f t="shared" si="3"/>
        <v/>
      </c>
      <c r="K13" s="54"/>
      <c r="L13" s="10" t="str">
        <f t="shared" si="6"/>
        <v/>
      </c>
      <c r="M13" s="16" t="b">
        <f>IFERROR(IF(OR(F13=Constants!$B$65,F13=Constants!$B$66,F13=Constants!$B$69),G13*K13,IF(F13=Constants!$B$67,G13*H13*K13,IF(F13=Constants!$B$68,G13*H13*I13*K13))),"")</f>
        <v>0</v>
      </c>
      <c r="N13" s="16" t="str">
        <f t="shared" si="4"/>
        <v/>
      </c>
      <c r="O13" s="53"/>
      <c r="P13" s="54"/>
      <c r="Q13" s="57"/>
      <c r="R13" s="57"/>
      <c r="S13" s="53"/>
      <c r="T13" s="53"/>
      <c r="U13" s="53"/>
      <c r="V13" s="54"/>
      <c r="W13" s="16" t="str">
        <f>IFERROR(INDEX(MxRecom,MATCH(VLOOKUP(Q13,MxStateVis,2,FALSE)*VLOOKUP(R13,MxStateFunct,2,FALSE)*VLOOKUP(S13,MxPollutant,2,FALSE)*VLOOKUP(T13,MxFastening,2,FALSE)*VLOOKUP(U13,MxDecomp,2,FALSE),Constants!$C$117:$C$122,-1),1),"")</f>
        <v/>
      </c>
      <c r="X13" s="53"/>
      <c r="Y13" s="13" t="str">
        <f t="shared" si="5"/>
        <v/>
      </c>
    </row>
    <row r="14" spans="1:25" s="9" customFormat="1">
      <c r="A14" s="10">
        <v>10</v>
      </c>
      <c r="B14" s="53"/>
      <c r="C14" s="53"/>
      <c r="D14" s="54"/>
      <c r="E14" s="54"/>
      <c r="F14" s="53"/>
      <c r="G14" s="54"/>
      <c r="H14" s="54"/>
      <c r="I14" s="54"/>
      <c r="J14" s="10" t="str">
        <f t="shared" si="3"/>
        <v/>
      </c>
      <c r="K14" s="54"/>
      <c r="L14" s="10" t="str">
        <f t="shared" si="6"/>
        <v/>
      </c>
      <c r="M14" s="16" t="b">
        <f>IFERROR(IF(OR(F14=Constants!$B$65,F14=Constants!$B$66,F14=Constants!$B$69),G14*K14,IF(F14=Constants!$B$67,G14*H14*K14,IF(F14=Constants!$B$68,G14*H14*I14*K14))),"")</f>
        <v>0</v>
      </c>
      <c r="N14" s="16" t="str">
        <f t="shared" si="4"/>
        <v/>
      </c>
      <c r="O14" s="53"/>
      <c r="P14" s="54"/>
      <c r="Q14" s="57"/>
      <c r="R14" s="57"/>
      <c r="S14" s="53"/>
      <c r="T14" s="53"/>
      <c r="U14" s="53"/>
      <c r="V14" s="54"/>
      <c r="W14" s="16" t="str">
        <f>IFERROR(INDEX(MxRecom,MATCH(VLOOKUP(Q14,MxStateVis,2,FALSE)*VLOOKUP(R14,MxStateFunct,2,FALSE)*VLOOKUP(S14,MxPollutant,2,FALSE)*VLOOKUP(T14,MxFastening,2,FALSE)*VLOOKUP(U14,MxDecomp,2,FALSE),Constants!$C$117:$C$122,-1),1),"")</f>
        <v/>
      </c>
      <c r="X14" s="53"/>
      <c r="Y14" s="13" t="str">
        <f t="shared" si="5"/>
        <v/>
      </c>
    </row>
    <row r="15" spans="1:25" s="9" customFormat="1">
      <c r="A15" s="10">
        <v>11</v>
      </c>
      <c r="B15" s="53"/>
      <c r="C15" s="53"/>
      <c r="D15" s="54"/>
      <c r="E15" s="54"/>
      <c r="F15" s="53"/>
      <c r="G15" s="54"/>
      <c r="H15" s="54"/>
      <c r="I15" s="54"/>
      <c r="J15" s="10" t="str">
        <f t="shared" si="3"/>
        <v/>
      </c>
      <c r="K15" s="54"/>
      <c r="L15" s="10" t="str">
        <f t="shared" si="6"/>
        <v/>
      </c>
      <c r="M15" s="16" t="b">
        <f>IFERROR(IF(OR(F15=Constants!$B$65,F15=Constants!$B$66,F15=Constants!$B$69),G15*K15,IF(F15=Constants!$B$67,G15*H15*K15,IF(F15=Constants!$B$68,G15*H15*I15*K15))),"")</f>
        <v>0</v>
      </c>
      <c r="N15" s="16" t="str">
        <f t="shared" si="4"/>
        <v/>
      </c>
      <c r="O15" s="53"/>
      <c r="P15" s="54"/>
      <c r="Q15" s="57"/>
      <c r="R15" s="57"/>
      <c r="S15" s="53"/>
      <c r="T15" s="53"/>
      <c r="U15" s="53"/>
      <c r="V15" s="54"/>
      <c r="W15" s="16" t="str">
        <f>IFERROR(INDEX(MxRecom,MATCH(VLOOKUP(Q15,MxStateVis,2,FALSE)*VLOOKUP(R15,MxStateFunct,2,FALSE)*VLOOKUP(S15,MxPollutant,2,FALSE)*VLOOKUP(T15,MxFastening,2,FALSE)*VLOOKUP(U15,MxDecomp,2,FALSE),Constants!$C$117:$C$122,-1),1),"")</f>
        <v/>
      </c>
      <c r="X15" s="53"/>
      <c r="Y15" s="13" t="str">
        <f t="shared" si="5"/>
        <v/>
      </c>
    </row>
    <row r="16" spans="1:25" s="9" customFormat="1">
      <c r="A16" s="10">
        <v>12</v>
      </c>
      <c r="B16" s="53"/>
      <c r="C16" s="53"/>
      <c r="D16" s="54"/>
      <c r="E16" s="54"/>
      <c r="F16" s="53"/>
      <c r="G16" s="54"/>
      <c r="H16" s="54"/>
      <c r="I16" s="54"/>
      <c r="J16" s="10" t="str">
        <f t="shared" si="3"/>
        <v/>
      </c>
      <c r="K16" s="54"/>
      <c r="L16" s="10" t="str">
        <f t="shared" si="6"/>
        <v/>
      </c>
      <c r="M16" s="16" t="b">
        <f>IFERROR(IF(OR(F16=Constants!$B$65,F16=Constants!$B$66,F16=Constants!$B$69),G16*K16,IF(F16=Constants!$B$67,G16*H16*K16,IF(F16=Constants!$B$68,G16*H16*I16*K16))),"")</f>
        <v>0</v>
      </c>
      <c r="N16" s="16" t="str">
        <f t="shared" si="4"/>
        <v/>
      </c>
      <c r="O16" s="53"/>
      <c r="P16" s="54"/>
      <c r="Q16" s="57"/>
      <c r="R16" s="57"/>
      <c r="S16" s="53"/>
      <c r="T16" s="53"/>
      <c r="U16" s="53"/>
      <c r="V16" s="54"/>
      <c r="W16" s="16" t="str">
        <f>IFERROR(INDEX(MxRecom,MATCH(VLOOKUP(Q16,MxStateVis,2,FALSE)*VLOOKUP(R16,MxStateFunct,2,FALSE)*VLOOKUP(S16,MxPollutant,2,FALSE)*VLOOKUP(T16,MxFastening,2,FALSE)*VLOOKUP(U16,MxDecomp,2,FALSE),Constants!$C$117:$C$122,-1),1),"")</f>
        <v/>
      </c>
      <c r="X16" s="53"/>
      <c r="Y16" s="13" t="str">
        <f t="shared" si="5"/>
        <v/>
      </c>
    </row>
    <row r="17" spans="1:25" s="9" customFormat="1">
      <c r="A17" s="10">
        <v>13</v>
      </c>
      <c r="B17" s="53"/>
      <c r="C17" s="53"/>
      <c r="D17" s="54"/>
      <c r="E17" s="54"/>
      <c r="F17" s="53"/>
      <c r="G17" s="54"/>
      <c r="H17" s="54"/>
      <c r="I17" s="54"/>
      <c r="J17" s="10" t="str">
        <f t="shared" si="3"/>
        <v/>
      </c>
      <c r="K17" s="54"/>
      <c r="L17" s="10" t="str">
        <f t="shared" si="6"/>
        <v/>
      </c>
      <c r="M17" s="16" t="b">
        <f>IFERROR(IF(OR(F17=Constants!$B$65,F17=Constants!$B$66,F17=Constants!$B$69),G17*K17,IF(F17=Constants!$B$67,G17*H17*K17,IF(F17=Constants!$B$68,G17*H17*I17*K17))),"")</f>
        <v>0</v>
      </c>
      <c r="N17" s="16" t="str">
        <f t="shared" si="4"/>
        <v/>
      </c>
      <c r="O17" s="53"/>
      <c r="P17" s="54"/>
      <c r="Q17" s="57"/>
      <c r="R17" s="57"/>
      <c r="S17" s="53"/>
      <c r="T17" s="53"/>
      <c r="U17" s="53"/>
      <c r="V17" s="54"/>
      <c r="W17" s="16" t="str">
        <f>IFERROR(INDEX(MxRecom,MATCH(VLOOKUP(Q17,MxStateVis,2,FALSE)*VLOOKUP(R17,MxStateFunct,2,FALSE)*VLOOKUP(S17,MxPollutant,2,FALSE)*VLOOKUP(T17,MxFastening,2,FALSE)*VLOOKUP(U17,MxDecomp,2,FALSE),Constants!$C$117:$C$122,-1),1),"")</f>
        <v/>
      </c>
      <c r="X17" s="53"/>
      <c r="Y17" s="13" t="str">
        <f t="shared" si="5"/>
        <v/>
      </c>
    </row>
    <row r="18" spans="1:25" s="9" customFormat="1">
      <c r="A18" s="10">
        <v>14</v>
      </c>
      <c r="B18" s="53"/>
      <c r="C18" s="53"/>
      <c r="D18" s="54"/>
      <c r="E18" s="54"/>
      <c r="F18" s="53"/>
      <c r="G18" s="54"/>
      <c r="H18" s="54"/>
      <c r="I18" s="54"/>
      <c r="J18" s="10" t="str">
        <f t="shared" si="3"/>
        <v/>
      </c>
      <c r="K18" s="54"/>
      <c r="L18" s="10" t="str">
        <f t="shared" si="6"/>
        <v/>
      </c>
      <c r="M18" s="16" t="b">
        <f>IFERROR(IF(OR(F18=Constants!$B$65,F18=Constants!$B$66,F18=Constants!$B$69),G18*K18,IF(F18=Constants!$B$67,G18*H18*K18,IF(F18=Constants!$B$68,G18*H18*I18*K18))),"")</f>
        <v>0</v>
      </c>
      <c r="N18" s="16" t="str">
        <f t="shared" si="4"/>
        <v/>
      </c>
      <c r="O18" s="53"/>
      <c r="P18" s="54"/>
      <c r="Q18" s="57"/>
      <c r="R18" s="57"/>
      <c r="S18" s="53"/>
      <c r="T18" s="53"/>
      <c r="U18" s="53"/>
      <c r="V18" s="54"/>
      <c r="W18" s="16" t="str">
        <f>IFERROR(INDEX(MxRecom,MATCH(VLOOKUP(Q18,MxStateVis,2,FALSE)*VLOOKUP(R18,MxStateFunct,2,FALSE)*VLOOKUP(S18,MxPollutant,2,FALSE)*VLOOKUP(T18,MxFastening,2,FALSE)*VLOOKUP(U18,MxDecomp,2,FALSE),Constants!$C$117:$C$122,-1),1),"")</f>
        <v/>
      </c>
      <c r="X18" s="53"/>
      <c r="Y18" s="13" t="str">
        <f t="shared" si="5"/>
        <v/>
      </c>
    </row>
    <row r="19" spans="1:25" s="9" customFormat="1">
      <c r="A19" s="10">
        <v>15</v>
      </c>
      <c r="B19" s="53"/>
      <c r="C19" s="53"/>
      <c r="D19" s="54"/>
      <c r="E19" s="54"/>
      <c r="F19" s="53"/>
      <c r="G19" s="54"/>
      <c r="H19" s="54"/>
      <c r="I19" s="54"/>
      <c r="J19" s="10" t="str">
        <f t="shared" si="3"/>
        <v/>
      </c>
      <c r="K19" s="54"/>
      <c r="L19" s="10" t="str">
        <f t="shared" si="6"/>
        <v/>
      </c>
      <c r="M19" s="16" t="b">
        <f>IFERROR(IF(OR(F19=Constants!$B$65,F19=Constants!$B$66,F19=Constants!$B$69),G19*K19,IF(F19=Constants!$B$67,G19*H19*K19,IF(F19=Constants!$B$68,G19*H19*I19*K19))),"")</f>
        <v>0</v>
      </c>
      <c r="N19" s="16" t="str">
        <f t="shared" si="4"/>
        <v/>
      </c>
      <c r="O19" s="53"/>
      <c r="P19" s="54"/>
      <c r="Q19" s="53"/>
      <c r="R19" s="53"/>
      <c r="S19" s="53"/>
      <c r="T19" s="53"/>
      <c r="U19" s="53"/>
      <c r="V19" s="54"/>
      <c r="W19" s="16" t="str">
        <f>IFERROR(INDEX(MxRecom,MATCH(VLOOKUP(Q19,MxStateVis,2,FALSE)*VLOOKUP(R19,MxStateFunct,2,FALSE)*VLOOKUP(S19,MxPollutant,2,FALSE)*VLOOKUP(T19,MxFastening,2,FALSE)*VLOOKUP(U19,MxDecomp,2,FALSE),Constants!$C$117:$C$122,-1),1),"")</f>
        <v/>
      </c>
      <c r="X19" s="53"/>
      <c r="Y19" s="13" t="str">
        <f t="shared" si="5"/>
        <v/>
      </c>
    </row>
    <row r="20" spans="1:25" s="9" customFormat="1">
      <c r="A20" s="10">
        <v>16</v>
      </c>
      <c r="B20" s="53"/>
      <c r="C20" s="53"/>
      <c r="D20" s="54"/>
      <c r="E20" s="54"/>
      <c r="F20" s="53"/>
      <c r="G20" s="54"/>
      <c r="H20" s="54"/>
      <c r="I20" s="54"/>
      <c r="J20" s="10" t="str">
        <f t="shared" si="3"/>
        <v/>
      </c>
      <c r="K20" s="54"/>
      <c r="L20" s="10" t="str">
        <f t="shared" si="6"/>
        <v/>
      </c>
      <c r="M20" s="16" t="b">
        <f>IFERROR(IF(OR(F20=Constants!$B$65,F20=Constants!$B$66,F20=Constants!$B$69),G20*K20,IF(F20=Constants!$B$67,G20*H20*K20,IF(F20=Constants!$B$68,G20*H20*I20*K20))),"")</f>
        <v>0</v>
      </c>
      <c r="N20" s="16" t="str">
        <f t="shared" si="4"/>
        <v/>
      </c>
      <c r="O20" s="53"/>
      <c r="P20" s="54"/>
      <c r="Q20" s="53"/>
      <c r="R20" s="53"/>
      <c r="S20" s="53"/>
      <c r="T20" s="53"/>
      <c r="U20" s="53"/>
      <c r="V20" s="54"/>
      <c r="W20" s="16" t="str">
        <f>IFERROR(INDEX(MxRecom,MATCH(VLOOKUP(Q20,MxStateVis,2,FALSE)*VLOOKUP(R20,MxStateFunct,2,FALSE)*VLOOKUP(S20,MxPollutant,2,FALSE)*VLOOKUP(T20,MxFastening,2,FALSE)*VLOOKUP(U20,MxDecomp,2,FALSE),Constants!$C$117:$C$122,-1),1),"")</f>
        <v/>
      </c>
      <c r="X20" s="53"/>
      <c r="Y20" s="13" t="str">
        <f t="shared" si="5"/>
        <v/>
      </c>
    </row>
    <row r="21" spans="1:25" s="9" customFormat="1">
      <c r="A21" s="10">
        <v>17</v>
      </c>
      <c r="B21" s="53"/>
      <c r="C21" s="53"/>
      <c r="D21" s="54"/>
      <c r="E21" s="54"/>
      <c r="F21" s="53"/>
      <c r="G21" s="54"/>
      <c r="H21" s="54"/>
      <c r="I21" s="54"/>
      <c r="J21" s="10" t="str">
        <f t="shared" si="3"/>
        <v/>
      </c>
      <c r="K21" s="54"/>
      <c r="L21" s="10" t="str">
        <f t="shared" si="6"/>
        <v/>
      </c>
      <c r="M21" s="16" t="b">
        <f>IFERROR(IF(OR(F21=Constants!$B$65,F21=Constants!$B$66,F21=Constants!$B$69),G21*K21,IF(F21=Constants!$B$67,G21*H21*K21,IF(F21=Constants!$B$68,G21*H21*I21*K21))),"")</f>
        <v>0</v>
      </c>
      <c r="N21" s="16" t="str">
        <f t="shared" si="4"/>
        <v/>
      </c>
      <c r="O21" s="53"/>
      <c r="P21" s="54"/>
      <c r="Q21" s="53"/>
      <c r="R21" s="53"/>
      <c r="S21" s="53"/>
      <c r="T21" s="53"/>
      <c r="U21" s="53"/>
      <c r="V21" s="54"/>
      <c r="W21" s="16" t="str">
        <f>IFERROR(INDEX(MxRecom,MATCH(VLOOKUP(Q21,MxStateVis,2,FALSE)*VLOOKUP(R21,MxStateFunct,2,FALSE)*VLOOKUP(S21,MxPollutant,2,FALSE)*VLOOKUP(T21,MxFastening,2,FALSE)*VLOOKUP(U21,MxDecomp,2,FALSE),Constants!$C$117:$C$122,-1),1),"")</f>
        <v/>
      </c>
      <c r="X21" s="53"/>
      <c r="Y21" s="13" t="str">
        <f t="shared" si="5"/>
        <v/>
      </c>
    </row>
    <row r="22" spans="1:25" s="9" customFormat="1">
      <c r="A22" s="10">
        <v>18</v>
      </c>
      <c r="B22" s="53"/>
      <c r="C22" s="53"/>
      <c r="D22" s="54"/>
      <c r="E22" s="54"/>
      <c r="F22" s="53"/>
      <c r="G22" s="54"/>
      <c r="H22" s="54"/>
      <c r="I22" s="54"/>
      <c r="J22" s="10" t="str">
        <f t="shared" si="3"/>
        <v/>
      </c>
      <c r="K22" s="54"/>
      <c r="L22" s="10" t="str">
        <f t="shared" si="6"/>
        <v/>
      </c>
      <c r="M22" s="16" t="b">
        <f>IFERROR(IF(OR(F22=Constants!$B$65,F22=Constants!$B$66,F22=Constants!$B$69),G22*K22,IF(F22=Constants!$B$67,G22*H22*K22,IF(F22=Constants!$B$68,G22*H22*I22*K22))),"")</f>
        <v>0</v>
      </c>
      <c r="N22" s="16" t="str">
        <f t="shared" si="4"/>
        <v/>
      </c>
      <c r="O22" s="53"/>
      <c r="P22" s="54"/>
      <c r="Q22" s="53"/>
      <c r="R22" s="53"/>
      <c r="S22" s="53"/>
      <c r="T22" s="53"/>
      <c r="U22" s="53"/>
      <c r="V22" s="54"/>
      <c r="W22" s="16" t="str">
        <f>IFERROR(INDEX(MxRecom,MATCH(VLOOKUP(Q22,MxStateVis,2,FALSE)*VLOOKUP(R22,MxStateFunct,2,FALSE)*VLOOKUP(S22,MxPollutant,2,FALSE)*VLOOKUP(T22,MxFastening,2,FALSE)*VLOOKUP(U22,MxDecomp,2,FALSE),Constants!$C$117:$C$122,-1),1),"")</f>
        <v/>
      </c>
      <c r="X22" s="53"/>
      <c r="Y22" s="13" t="str">
        <f t="shared" si="5"/>
        <v/>
      </c>
    </row>
    <row r="23" spans="1:25" s="9" customFormat="1">
      <c r="A23" s="10">
        <v>19</v>
      </c>
      <c r="B23" s="53"/>
      <c r="C23" s="53"/>
      <c r="D23" s="54"/>
      <c r="E23" s="54"/>
      <c r="F23" s="53"/>
      <c r="G23" s="54"/>
      <c r="H23" s="54"/>
      <c r="I23" s="54"/>
      <c r="J23" s="10" t="str">
        <f t="shared" si="3"/>
        <v/>
      </c>
      <c r="K23" s="54"/>
      <c r="L23" s="10" t="str">
        <f t="shared" si="6"/>
        <v/>
      </c>
      <c r="M23" s="16" t="b">
        <f>IFERROR(IF(OR(F23=Constants!$B$65,F23=Constants!$B$66,F23=Constants!$B$69),G23*K23,IF(F23=Constants!$B$67,G23*H23*K23,IF(F23=Constants!$B$68,G23*H23*I23*K23))),"")</f>
        <v>0</v>
      </c>
      <c r="N23" s="16" t="str">
        <f t="shared" si="4"/>
        <v/>
      </c>
      <c r="O23" s="53"/>
      <c r="P23" s="54"/>
      <c r="Q23" s="53"/>
      <c r="R23" s="53"/>
      <c r="S23" s="53"/>
      <c r="T23" s="53"/>
      <c r="U23" s="53"/>
      <c r="V23" s="54"/>
      <c r="W23" s="16" t="str">
        <f>IFERROR(INDEX(MxRecom,MATCH(VLOOKUP(Q23,MxStateVis,2,FALSE)*VLOOKUP(R23,MxStateFunct,2,FALSE)*VLOOKUP(S23,MxPollutant,2,FALSE)*VLOOKUP(T23,MxFastening,2,FALSE)*VLOOKUP(U23,MxDecomp,2,FALSE),Constants!$C$117:$C$122,-1),1),"")</f>
        <v/>
      </c>
      <c r="X23" s="53"/>
      <c r="Y23" s="13" t="str">
        <f t="shared" si="5"/>
        <v/>
      </c>
    </row>
    <row r="24" spans="1:25" s="9" customFormat="1">
      <c r="A24" s="10">
        <v>20</v>
      </c>
      <c r="B24" s="53"/>
      <c r="C24" s="53"/>
      <c r="D24" s="54"/>
      <c r="E24" s="54"/>
      <c r="F24" s="53"/>
      <c r="G24" s="54"/>
      <c r="H24" s="54"/>
      <c r="I24" s="54"/>
      <c r="J24" s="10" t="str">
        <f t="shared" si="3"/>
        <v/>
      </c>
      <c r="K24" s="54"/>
      <c r="L24" s="10" t="str">
        <f t="shared" si="6"/>
        <v/>
      </c>
      <c r="M24" s="16" t="b">
        <f>IFERROR(IF(OR(F24=Constants!$B$65,F24=Constants!$B$66,F24=Constants!$B$69),G24*K24,IF(F24=Constants!$B$67,G24*H24*K24,IF(F24=Constants!$B$68,G24*H24*I24*K24))),"")</f>
        <v>0</v>
      </c>
      <c r="N24" s="16" t="str">
        <f t="shared" si="4"/>
        <v/>
      </c>
      <c r="O24" s="53"/>
      <c r="P24" s="54"/>
      <c r="Q24" s="53"/>
      <c r="R24" s="53"/>
      <c r="S24" s="53"/>
      <c r="T24" s="53"/>
      <c r="U24" s="53"/>
      <c r="V24" s="54"/>
      <c r="W24" s="16" t="str">
        <f>IFERROR(INDEX(MxRecom,MATCH(VLOOKUP(Q24,MxStateVis,2,FALSE)*VLOOKUP(R24,MxStateFunct,2,FALSE)*VLOOKUP(S24,MxPollutant,2,FALSE)*VLOOKUP(T24,MxFastening,2,FALSE)*VLOOKUP(U24,MxDecomp,2,FALSE),Constants!$C$117:$C$122,-1),1),"")</f>
        <v/>
      </c>
      <c r="X24" s="53"/>
      <c r="Y24" s="13" t="str">
        <f t="shared" si="5"/>
        <v/>
      </c>
    </row>
    <row r="25" spans="1:25" s="9" customFormat="1">
      <c r="A25" s="10">
        <v>21</v>
      </c>
      <c r="B25" s="53"/>
      <c r="C25" s="53"/>
      <c r="D25" s="54"/>
      <c r="E25" s="54"/>
      <c r="F25" s="53"/>
      <c r="G25" s="54"/>
      <c r="H25" s="54"/>
      <c r="I25" s="54"/>
      <c r="J25" s="10" t="str">
        <f t="shared" si="3"/>
        <v/>
      </c>
      <c r="K25" s="54"/>
      <c r="L25" s="10" t="str">
        <f t="shared" si="6"/>
        <v/>
      </c>
      <c r="M25" s="16" t="b">
        <f>IFERROR(IF(OR(F25=Constants!$B$65,F25=Constants!$B$66,F25=Constants!$B$69),G25*K25,IF(F25=Constants!$B$67,G25*H25*K25,IF(F25=Constants!$B$68,G25*H25*I25*K25))),"")</f>
        <v>0</v>
      </c>
      <c r="N25" s="16" t="str">
        <f t="shared" si="4"/>
        <v/>
      </c>
      <c r="O25" s="53"/>
      <c r="P25" s="54"/>
      <c r="Q25" s="53"/>
      <c r="R25" s="53"/>
      <c r="S25" s="53"/>
      <c r="T25" s="53"/>
      <c r="U25" s="53"/>
      <c r="V25" s="54"/>
      <c r="W25" s="16" t="str">
        <f>IFERROR(INDEX(MxRecom,MATCH(VLOOKUP(Q25,MxStateVis,2,FALSE)*VLOOKUP(R25,MxStateFunct,2,FALSE)*VLOOKUP(S25,MxPollutant,2,FALSE)*VLOOKUP(T25,MxFastening,2,FALSE)*VLOOKUP(U25,MxDecomp,2,FALSE),Constants!$C$117:$C$122,-1),1),"")</f>
        <v/>
      </c>
      <c r="X25" s="53"/>
      <c r="Y25" s="13" t="str">
        <f t="shared" si="5"/>
        <v/>
      </c>
    </row>
    <row r="26" spans="1:25" s="9" customFormat="1">
      <c r="A26" s="10">
        <v>22</v>
      </c>
      <c r="B26" s="53"/>
      <c r="C26" s="53"/>
      <c r="D26" s="54"/>
      <c r="E26" s="54"/>
      <c r="F26" s="53"/>
      <c r="G26" s="54"/>
      <c r="H26" s="54"/>
      <c r="I26" s="54"/>
      <c r="J26" s="10" t="str">
        <f t="shared" si="3"/>
        <v/>
      </c>
      <c r="K26" s="54"/>
      <c r="L26" s="10" t="str">
        <f t="shared" si="6"/>
        <v/>
      </c>
      <c r="M26" s="16" t="b">
        <f>IFERROR(IF(OR(F26=Constants!$B$65,F26=Constants!$B$66,F26=Constants!$B$69),G26*K26,IF(F26=Constants!$B$67,G26*H26*K26,IF(F26=Constants!$B$68,G26*H26*I26*K26))),"")</f>
        <v>0</v>
      </c>
      <c r="N26" s="16" t="str">
        <f t="shared" si="4"/>
        <v/>
      </c>
      <c r="O26" s="53"/>
      <c r="P26" s="54"/>
      <c r="Q26" s="53"/>
      <c r="R26" s="53"/>
      <c r="S26" s="53"/>
      <c r="T26" s="53"/>
      <c r="U26" s="53"/>
      <c r="V26" s="54"/>
      <c r="W26" s="16" t="str">
        <f>IFERROR(INDEX(MxRecom,MATCH(VLOOKUP(Q26,MxStateVis,2,FALSE)*VLOOKUP(R26,MxStateFunct,2,FALSE)*VLOOKUP(S26,MxPollutant,2,FALSE)*VLOOKUP(T26,MxFastening,2,FALSE)*VLOOKUP(U26,MxDecomp,2,FALSE),Constants!$C$117:$C$122,-1),1),"")</f>
        <v/>
      </c>
      <c r="X26" s="53"/>
      <c r="Y26" s="13" t="str">
        <f t="shared" si="5"/>
        <v/>
      </c>
    </row>
    <row r="27" spans="1:25" s="9" customFormat="1">
      <c r="A27" s="10">
        <v>23</v>
      </c>
      <c r="B27" s="53"/>
      <c r="C27" s="53"/>
      <c r="D27" s="54"/>
      <c r="E27" s="54"/>
      <c r="F27" s="53"/>
      <c r="G27" s="54"/>
      <c r="H27" s="54"/>
      <c r="I27" s="54"/>
      <c r="J27" s="10" t="str">
        <f t="shared" si="3"/>
        <v/>
      </c>
      <c r="K27" s="54"/>
      <c r="L27" s="10" t="str">
        <f t="shared" si="6"/>
        <v/>
      </c>
      <c r="M27" s="16" t="b">
        <f>IFERROR(IF(OR(F27=Constants!$B$65,F27=Constants!$B$66,F27=Constants!$B$69),G27*K27,IF(F27=Constants!$B$67,G27*H27*K27,IF(F27=Constants!$B$68,G27*H27*I27*K27))),"")</f>
        <v>0</v>
      </c>
      <c r="N27" s="16" t="str">
        <f t="shared" si="4"/>
        <v/>
      </c>
      <c r="O27" s="53"/>
      <c r="P27" s="54"/>
      <c r="Q27" s="53"/>
      <c r="R27" s="53"/>
      <c r="S27" s="53"/>
      <c r="T27" s="53"/>
      <c r="U27" s="53"/>
      <c r="V27" s="54"/>
      <c r="W27" s="16" t="str">
        <f>IFERROR(INDEX(MxRecom,MATCH(VLOOKUP(Q27,MxStateVis,2,FALSE)*VLOOKUP(R27,MxStateFunct,2,FALSE)*VLOOKUP(S27,MxPollutant,2,FALSE)*VLOOKUP(T27,MxFastening,2,FALSE)*VLOOKUP(U27,MxDecomp,2,FALSE),Constants!$C$117:$C$122,-1),1),"")</f>
        <v/>
      </c>
      <c r="X27" s="53"/>
      <c r="Y27" s="13" t="str">
        <f t="shared" si="5"/>
        <v/>
      </c>
    </row>
    <row r="28" spans="1:25" s="9" customFormat="1">
      <c r="A28" s="10">
        <v>24</v>
      </c>
      <c r="B28" s="53"/>
      <c r="C28" s="53"/>
      <c r="D28" s="54"/>
      <c r="E28" s="54"/>
      <c r="F28" s="53"/>
      <c r="G28" s="54"/>
      <c r="H28" s="54"/>
      <c r="I28" s="54"/>
      <c r="J28" s="10" t="str">
        <f t="shared" si="3"/>
        <v/>
      </c>
      <c r="K28" s="54"/>
      <c r="L28" s="10" t="str">
        <f t="shared" si="6"/>
        <v/>
      </c>
      <c r="M28" s="16" t="b">
        <f>IFERROR(IF(OR(F28=Constants!$B$65,F28=Constants!$B$66,F28=Constants!$B$69),G28*K28,IF(F28=Constants!$B$67,G28*H28*K28,IF(F28=Constants!$B$68,G28*H28*I28*K28))),"")</f>
        <v>0</v>
      </c>
      <c r="N28" s="16" t="str">
        <f t="shared" si="4"/>
        <v/>
      </c>
      <c r="O28" s="53"/>
      <c r="P28" s="54"/>
      <c r="Q28" s="53"/>
      <c r="R28" s="53"/>
      <c r="S28" s="53"/>
      <c r="T28" s="53"/>
      <c r="U28" s="53"/>
      <c r="V28" s="54"/>
      <c r="W28" s="16" t="str">
        <f>IFERROR(INDEX(MxRecom,MATCH(VLOOKUP(Q28,MxStateVis,2,FALSE)*VLOOKUP(R28,MxStateFunct,2,FALSE)*VLOOKUP(S28,MxPollutant,2,FALSE)*VLOOKUP(T28,MxFastening,2,FALSE)*VLOOKUP(U28,MxDecomp,2,FALSE),Constants!$C$117:$C$122,-1),1),"")</f>
        <v/>
      </c>
      <c r="X28" s="53"/>
      <c r="Y28" s="13" t="str">
        <f t="shared" si="5"/>
        <v/>
      </c>
    </row>
    <row r="29" spans="1:25" s="9" customFormat="1">
      <c r="A29" s="10">
        <v>25</v>
      </c>
      <c r="B29" s="53"/>
      <c r="C29" s="53"/>
      <c r="D29" s="54"/>
      <c r="E29" s="54"/>
      <c r="F29" s="53"/>
      <c r="G29" s="54"/>
      <c r="H29" s="54"/>
      <c r="I29" s="54"/>
      <c r="J29" s="10" t="str">
        <f t="shared" si="3"/>
        <v/>
      </c>
      <c r="K29" s="54"/>
      <c r="L29" s="10" t="str">
        <f t="shared" si="6"/>
        <v/>
      </c>
      <c r="M29" s="16" t="b">
        <f>IFERROR(IF(OR(F29=Constants!$B$65,F29=Constants!$B$66,F29=Constants!$B$69),G29*K29,IF(F29=Constants!$B$67,G29*H29*K29,IF(F29=Constants!$B$68,G29*H29*I29*K29))),"")</f>
        <v>0</v>
      </c>
      <c r="N29" s="16" t="str">
        <f t="shared" si="4"/>
        <v/>
      </c>
      <c r="O29" s="53"/>
      <c r="P29" s="54"/>
      <c r="Q29" s="53"/>
      <c r="R29" s="53"/>
      <c r="S29" s="53"/>
      <c r="T29" s="53"/>
      <c r="U29" s="53"/>
      <c r="V29" s="54"/>
      <c r="W29" s="16" t="str">
        <f>IFERROR(INDEX(MxRecom,MATCH(VLOOKUP(Q29,MxStateVis,2,FALSE)*VLOOKUP(R29,MxStateFunct,2,FALSE)*VLOOKUP(S29,MxPollutant,2,FALSE)*VLOOKUP(T29,MxFastening,2,FALSE)*VLOOKUP(U29,MxDecomp,2,FALSE),Constants!$C$117:$C$122,-1),1),"")</f>
        <v/>
      </c>
      <c r="X29" s="53"/>
      <c r="Y29" s="13" t="str">
        <f t="shared" si="5"/>
        <v/>
      </c>
    </row>
    <row r="30" spans="1:25" s="9" customFormat="1">
      <c r="A30" s="10">
        <v>26</v>
      </c>
      <c r="B30" s="53"/>
      <c r="C30" s="53"/>
      <c r="D30" s="54"/>
      <c r="E30" s="54"/>
      <c r="F30" s="53"/>
      <c r="G30" s="54"/>
      <c r="H30" s="54"/>
      <c r="I30" s="54"/>
      <c r="J30" s="10" t="str">
        <f t="shared" si="3"/>
        <v/>
      </c>
      <c r="K30" s="54"/>
      <c r="L30" s="10" t="str">
        <f t="shared" si="6"/>
        <v/>
      </c>
      <c r="M30" s="16" t="b">
        <f>IFERROR(IF(OR(F30=Constants!$B$65,F30=Constants!$B$66,F30=Constants!$B$69),G30*K30,IF(F30=Constants!$B$67,G30*H30*K30,IF(F30=Constants!$B$68,G30*H30*I30*K30))),"")</f>
        <v>0</v>
      </c>
      <c r="N30" s="16" t="str">
        <f t="shared" si="4"/>
        <v/>
      </c>
      <c r="O30" s="53"/>
      <c r="P30" s="54"/>
      <c r="Q30" s="53"/>
      <c r="R30" s="53"/>
      <c r="S30" s="53"/>
      <c r="T30" s="53"/>
      <c r="U30" s="53"/>
      <c r="V30" s="54"/>
      <c r="W30" s="16" t="str">
        <f>IFERROR(INDEX(MxRecom,MATCH(VLOOKUP(Q30,MxStateVis,2,FALSE)*VLOOKUP(R30,MxStateFunct,2,FALSE)*VLOOKUP(S30,MxPollutant,2,FALSE)*VLOOKUP(T30,MxFastening,2,FALSE)*VLOOKUP(U30,MxDecomp,2,FALSE),Constants!$C$117:$C$122,-1),1),"")</f>
        <v/>
      </c>
      <c r="X30" s="53"/>
      <c r="Y30" s="13" t="str">
        <f t="shared" si="5"/>
        <v/>
      </c>
    </row>
    <row r="31" spans="1:25" s="9" customFormat="1">
      <c r="A31" s="10">
        <v>27</v>
      </c>
      <c r="B31" s="53"/>
      <c r="C31" s="53"/>
      <c r="D31" s="54"/>
      <c r="E31" s="54"/>
      <c r="F31" s="53"/>
      <c r="G31" s="54"/>
      <c r="H31" s="54"/>
      <c r="I31" s="54"/>
      <c r="J31" s="10" t="str">
        <f t="shared" si="3"/>
        <v/>
      </c>
      <c r="K31" s="54"/>
      <c r="L31" s="10" t="str">
        <f t="shared" si="6"/>
        <v/>
      </c>
      <c r="M31" s="16" t="b">
        <f>IFERROR(IF(OR(F31=Constants!$B$65,F31=Constants!$B$66,F31=Constants!$B$69),G31*K31,IF(F31=Constants!$B$67,G31*H31*K31,IF(F31=Constants!$B$68,G31*H31*I31*K31))),"")</f>
        <v>0</v>
      </c>
      <c r="N31" s="16" t="str">
        <f t="shared" si="4"/>
        <v/>
      </c>
      <c r="O31" s="53"/>
      <c r="P31" s="54"/>
      <c r="Q31" s="53"/>
      <c r="R31" s="53"/>
      <c r="S31" s="53"/>
      <c r="T31" s="53"/>
      <c r="U31" s="53"/>
      <c r="V31" s="54"/>
      <c r="W31" s="16" t="str">
        <f>IFERROR(INDEX(MxRecom,MATCH(VLOOKUP(Q31,MxStateVis,2,FALSE)*VLOOKUP(R31,MxStateFunct,2,FALSE)*VLOOKUP(S31,MxPollutant,2,FALSE)*VLOOKUP(T31,MxFastening,2,FALSE)*VLOOKUP(U31,MxDecomp,2,FALSE),Constants!$C$117:$C$122,-1),1),"")</f>
        <v/>
      </c>
      <c r="X31" s="53"/>
      <c r="Y31" s="13" t="str">
        <f t="shared" si="5"/>
        <v/>
      </c>
    </row>
    <row r="32" spans="1:25" s="9" customFormat="1">
      <c r="A32" s="10">
        <v>28</v>
      </c>
      <c r="B32" s="53"/>
      <c r="C32" s="53"/>
      <c r="D32" s="54"/>
      <c r="E32" s="54"/>
      <c r="F32" s="53"/>
      <c r="G32" s="54"/>
      <c r="H32" s="54"/>
      <c r="I32" s="54"/>
      <c r="J32" s="10" t="str">
        <f t="shared" si="3"/>
        <v/>
      </c>
      <c r="K32" s="54"/>
      <c r="L32" s="10" t="str">
        <f t="shared" si="6"/>
        <v/>
      </c>
      <c r="M32" s="16" t="b">
        <f>IFERROR(IF(OR(F32=Constants!$B$65,F32=Constants!$B$66,F32=Constants!$B$69),G32*K32,IF(F32=Constants!$B$67,G32*H32*K32,IF(F32=Constants!$B$68,G32*H32*I32*K32))),"")</f>
        <v>0</v>
      </c>
      <c r="N32" s="16" t="str">
        <f t="shared" si="4"/>
        <v/>
      </c>
      <c r="O32" s="53"/>
      <c r="P32" s="54"/>
      <c r="Q32" s="53"/>
      <c r="R32" s="53"/>
      <c r="S32" s="53"/>
      <c r="T32" s="53"/>
      <c r="U32" s="53"/>
      <c r="V32" s="54"/>
      <c r="W32" s="16" t="str">
        <f>IFERROR(INDEX(MxRecom,MATCH(VLOOKUP(Q32,MxStateVis,2,FALSE)*VLOOKUP(R32,MxStateFunct,2,FALSE)*VLOOKUP(S32,MxPollutant,2,FALSE)*VLOOKUP(T32,MxFastening,2,FALSE)*VLOOKUP(U32,MxDecomp,2,FALSE),Constants!$C$117:$C$122,-1),1),"")</f>
        <v/>
      </c>
      <c r="X32" s="53"/>
      <c r="Y32" s="13" t="str">
        <f t="shared" si="5"/>
        <v/>
      </c>
    </row>
    <row r="33" spans="1:25" s="9" customFormat="1">
      <c r="A33" s="10">
        <v>29</v>
      </c>
      <c r="B33" s="53"/>
      <c r="C33" s="53"/>
      <c r="D33" s="54"/>
      <c r="E33" s="54"/>
      <c r="F33" s="53"/>
      <c r="G33" s="54"/>
      <c r="H33" s="54"/>
      <c r="I33" s="54"/>
      <c r="J33" s="10" t="str">
        <f t="shared" si="3"/>
        <v/>
      </c>
      <c r="K33" s="54"/>
      <c r="L33" s="10" t="str">
        <f t="shared" si="6"/>
        <v/>
      </c>
      <c r="M33" s="16" t="b">
        <f>IFERROR(IF(OR(F33=Constants!$B$65,F33=Constants!$B$66,F33=Constants!$B$69),G33*K33,IF(F33=Constants!$B$67,G33*H33*K33,IF(F33=Constants!$B$68,G33*H33*I33*K33))),"")</f>
        <v>0</v>
      </c>
      <c r="N33" s="16" t="str">
        <f t="shared" si="4"/>
        <v/>
      </c>
      <c r="O33" s="53"/>
      <c r="P33" s="54"/>
      <c r="Q33" s="53"/>
      <c r="R33" s="53"/>
      <c r="S33" s="53"/>
      <c r="T33" s="53"/>
      <c r="U33" s="53"/>
      <c r="V33" s="54"/>
      <c r="W33" s="16" t="str">
        <f>IFERROR(INDEX(MxRecom,MATCH(VLOOKUP(Q33,MxStateVis,2,FALSE)*VLOOKUP(R33,MxStateFunct,2,FALSE)*VLOOKUP(S33,MxPollutant,2,FALSE)*VLOOKUP(T33,MxFastening,2,FALSE)*VLOOKUP(U33,MxDecomp,2,FALSE),Constants!$C$117:$C$122,-1),1),"")</f>
        <v/>
      </c>
      <c r="X33" s="53"/>
      <c r="Y33" s="13" t="str">
        <f t="shared" si="5"/>
        <v/>
      </c>
    </row>
    <row r="34" spans="1:25" s="9" customFormat="1">
      <c r="A34" s="11">
        <v>30</v>
      </c>
      <c r="B34" s="55"/>
      <c r="C34" s="55"/>
      <c r="D34" s="56"/>
      <c r="E34" s="56"/>
      <c r="F34" s="55"/>
      <c r="G34" s="56"/>
      <c r="H34" s="56"/>
      <c r="I34" s="56"/>
      <c r="J34" s="11" t="str">
        <f t="shared" si="3"/>
        <v/>
      </c>
      <c r="K34" s="56"/>
      <c r="L34" s="10" t="str">
        <f t="shared" si="6"/>
        <v/>
      </c>
      <c r="M34" s="16" t="b">
        <f>IFERROR(IF(OR(F34=Constants!$B$65,F34=Constants!$B$66,F34=Constants!$B$69),G34*K34,IF(F34=Constants!$B$67,G34*H34*K34,IF(F34=Constants!$B$68,G34*H34*I34*K34))),"")</f>
        <v>0</v>
      </c>
      <c r="N34" s="16" t="str">
        <f t="shared" si="4"/>
        <v/>
      </c>
      <c r="O34" s="55"/>
      <c r="P34" s="56"/>
      <c r="Q34" s="55"/>
      <c r="R34" s="55"/>
      <c r="S34" s="55"/>
      <c r="T34" s="55"/>
      <c r="U34" s="55"/>
      <c r="V34" s="56"/>
      <c r="W34" s="16" t="str">
        <f>IFERROR(INDEX(MxRecom,MATCH(VLOOKUP(Q34,MxStateVis,2,FALSE)*VLOOKUP(R34,MxStateFunct,2,FALSE)*VLOOKUP(S34,MxPollutant,2,FALSE)*VLOOKUP(T34,MxFastening,2,FALSE)*VLOOKUP(U34,MxDecomp,2,FALSE),Constants!$C$117:$C$122,-1),1),"")</f>
        <v/>
      </c>
      <c r="X34" s="53"/>
      <c r="Y34" s="14" t="str">
        <f t="shared" si="5"/>
        <v/>
      </c>
    </row>
  </sheetData>
  <sheetProtection algorithmName="SHA-512" hashValue="IP9mHX9fXhylGht3QOgvVq0McXHTZ+rwHtU2fOA5qKCt84jMbQLUPej+K3bGp7Tnq1LNqXp089CUgTbjQZ7i/A==" saltValue="9hmrf5xaY90hSwflqzmWUQ==" spinCount="100000" sheet="1" objects="1" scenarios="1" selectLockedCells="1"/>
  <mergeCells count="8">
    <mergeCell ref="Q3:S3"/>
    <mergeCell ref="X1:Y1"/>
    <mergeCell ref="F1:P1"/>
    <mergeCell ref="D3:E3"/>
    <mergeCell ref="O3:P3"/>
    <mergeCell ref="M3:N3"/>
    <mergeCell ref="K3:L3"/>
    <mergeCell ref="F3:J3"/>
  </mergeCells>
  <phoneticPr fontId="12" type="noConversion"/>
  <conditionalFormatting sqref="M5:M34">
    <cfRule type="expression" dxfId="14" priority="1">
      <formula>$M5=FALSE</formula>
    </cfRule>
  </conditionalFormatting>
  <conditionalFormatting sqref="Y5:Y34">
    <cfRule type="expression" dxfId="13" priority="4">
      <formula>$Y5=0</formula>
    </cfRule>
    <cfRule type="expression" dxfId="12" priority="5">
      <formula>$Y5=5</formula>
    </cfRule>
    <cfRule type="expression" dxfId="11" priority="6">
      <formula>$Y5=4</formula>
    </cfRule>
    <cfRule type="expression" dxfId="10" priority="7">
      <formula>$Y5=2</formula>
    </cfRule>
    <cfRule type="expression" dxfId="9" priority="8">
      <formula>$Y5=3</formula>
    </cfRule>
    <cfRule type="expression" dxfId="8" priority="9">
      <formula>$Y5=1</formula>
    </cfRule>
  </conditionalFormatting>
  <dataValidations count="16">
    <dataValidation type="list" allowBlank="1" showInputMessage="1" showErrorMessage="1" errorTitle="Fehler/Erreur/Errore" error="Sie müssen einen Eintrag aus der Liste wählen._x000a_Vous devez choisir une entrée dans la liste._x000a_È necessario selezionare una voce dall'elenco." promptTitle="Dim. Typ/Type dim./Tipo dim." prompt="Wählen Sie einen Eintrag aus der Liste aus._x000a_Sélectionnez une entrée dans la liste._x000a_Selezionare una voce dall'elenco." sqref="F5:F34" xr:uid="{D829110C-406C-47E9-8AFD-C89AA88BD40C}">
      <formula1>LstAmTyp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Geschoss/Étage/Piano" prompt="Wählen Sie einen Eintrag aus der Liste aus._x000a_Sélectionnez une entrée dans la liste._x000a_Selezionare una voce dall'elenco." sqref="O5:O34" xr:uid="{C51B26E8-F90A-419D-9215-758C637B2ABA}">
      <formula1>LstFloor</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Optisch/Optique/Ottica" prompt="Wählen Sie einen Eintrag aus der Liste aus._x000a_Sélectionnez une entrée dans la liste._x000a_Selezionare una voce dall'elenco." sqref="Q5:Q34" xr:uid="{2C48AB31-D349-4EA9-91AB-53ECE6F8FC21}">
      <formula1>LstStateVis</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Funktion/Fonction/Funzione" prompt="Wählen Sie einen Eintrag aus der Liste aus._x000a_Sélectionnez une entrée dans la liste._x000a_Selezionare una voce dall'elenco." sqref="R5:R34" xr:uid="{C80ED307-F511-4835-AE5F-FAF0F95F2E20}">
      <formula1>LstStateFunct</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Befest./Fixation/Fissaggio" prompt="Wählen Sie einen Eintrag aus der Liste aus._x000a_Sélectionnez une entrée dans la liste._x000a_Selezionare una voce dall'elenco." sqref="T5:T34" xr:uid="{48E77075-1E10-45AD-B614-E2D1A90BFAC0}">
      <formula1>LstFastening</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Schadst./Polluant/Inquinante" prompt="Wählen Sie einen Eintrag aus der Liste aus._x000a_Sélectionnez une entrée dans la liste._x000a_Selezionare una voce dall'elenco." sqref="S5:S34" xr:uid="{F01AEC5E-D4A3-42D2-949F-4A9FF065D600}">
      <formula1>LstPollutant</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Demontage/Démont./Smontagg." prompt="Wählen Sie einen Eintrag aus der Liste aus._x000a_Sélectionnez une entrée dans la liste._x000a_Selezionare una voce dall'elenco." sqref="U5:U34" xr:uid="{B9281544-D0DE-4B52-9ED4-751824F3D81A}">
      <formula1>LstDecomp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Anschl.Nutz/Util.racc/Util.conn." prompt="Wählen Sie einen Eintrag aus der Liste aus._x000a_Sélectionnez une entrée dans la liste._x000a_Selezionare una voce dall'elenco." sqref="X5:X34" xr:uid="{4512A1BB-D066-4B59-BAC2-33D33E3955C2}">
      <formula1>LstWVtyp</formula1>
    </dataValidation>
    <dataValidation type="list" allowBlank="1" showInputMessage="1" showErrorMessage="1" errorTitle="Fehler/Erreur/Errore" error="Sie müssen einen Eintrag aus der Liste wählen._x000a_Vous devez choisir une entrée dans la liste._x000a_È necessario selezionare una voce dall'elenco." promptTitle="BT Gruppe/Groupe Comp./Gruppo C." prompt="Wählen Sie einen Eintrag aus der Liste aus._x000a_Sélectionnez une entrée dans la liste._x000a_Selezionare una voce dall'elenco." sqref="B5:B34" xr:uid="{84E68342-292C-4D29-8604-EBCF11B738FC}">
      <formula1>LstBT</formula1>
    </dataValidation>
    <dataValidation type="list" allowBlank="1" showInputMessage="1" showErrorMessage="1" error="Sie müssen einen Eintrag aus der Liste wählen._x000a_Vous devez choisir une entrée dans la liste._x000a_È necessario selezionare una voce dall'elenco." promptTitle="Bauteil/Comp." prompt="Wählen Sie einen Eintrag aus der Liste aus._x000a_Sélectionnez une entrée dans la liste._x000a_Selezionare una voce dall'elenco." sqref="C5:C34" xr:uid="{ED457B15-6AD6-425F-BA3D-6791DEF19F04}">
      <formula1>INDIRECT(VLOOKUP($B$5,MxBT,2,FALSE))</formula1>
    </dataValidation>
    <dataValidation type="textLength" allowBlank="1" showInputMessage="1" showErrorMessage="1" errorTitle="Fehler/Erreur/Errore" error="Der Text darf max. 512 Zeichen lang sein._x000a_Le texte peut comporter 512 caractères au maximum._x000a_Il testo può avere una lunghezza massima di 512 caratteri." promptTitle="Beschrieb/Désc./Desc." prompt="Geben Sie einen Text ein, der das Bauteil treffend beschreibt._x000a_Saisissez un texte décrivant de manière pertinente le composant._x000a_Inserire un testo che descriva adeguatamente il componente." sqref="D5:D34" xr:uid="{D5D28ED6-768C-4122-B6A3-5B6A38E27D4E}">
      <formula1>0</formula1>
      <formula2>512</formula2>
    </dataValidation>
    <dataValidation type="textLength" allowBlank="1" showInputMessage="1" showErrorMessage="1" errorTitle="Fehler/Erreur/Errore" error="Der Text darf max. 256 Zeichen lang sein._x000a_Le texte peut comporter 256 caractères au maximum._x000a_Il testo può avere una lunghezza massima di 256 caratteri." promptTitle="Herst./Fabr./Produtt." prompt="Wenn bekannt, geben Sie den Hersteller und den Produkttyp ein._x000a_Si vous le connaissez, indiquez le fabricant et le type de produit._x000a_Se noto, inserire il produttore e il tipo di prodotto." sqref="E5:E34" xr:uid="{DF92D00B-07E5-4317-AC70-DDF500ACE653}">
      <formula1>0</formula1>
      <formula2>256</formula2>
    </dataValidation>
    <dataValidation type="decimal" allowBlank="1" showInputMessage="1" showErrorMessage="1" errorTitle="Fehler/Erreur/Errore" error="Sie müssen Werte zwischen 0 und 999999 eingeben._x000a_Vous devez saisir des valeurs comprises entre 0 et 999999._x000a_È necessario inserire valori compresi tra 0 e 999999." promptTitle="Masse" prompt="Geben Sie je nach Dimensionstyp Breite, Tiefe und/oder Höhe ein._x000a_Saisissez la largeur, la profondeur et/ou la hauteur selon le type de dimension. _x000a_Inserire la larghezza, la profondità e/o l'altezza a seconda del tipo di dimensione. " sqref="G5:I34" xr:uid="{E015E936-E2D2-4ABE-A3A3-A46725B2A8AA}">
      <formula1>0</formula1>
      <formula2>999999</formula2>
    </dataValidation>
    <dataValidation type="decimal" allowBlank="1" showInputMessage="1" showErrorMessage="1" errorTitle="Fehler/Erreur/Errore" error="Sie müssen Werte zwischen 0 und 999999 eingeben._x000a_Vous devez saisir des valeurs comprises entre 0 et 999999._x000a_È necessario inserire valori compresi tra 0 e 999999." promptTitle="Anzahl/Nombre/Numero" prompt="Geben Sie die Anzahl ein._x000a_Saisissez le nombre. _x000a_Inserire il numero. " sqref="K5:K34" xr:uid="{849AFF62-1DEE-4B85-8073-F689EF8EA603}">
      <formula1>0</formula1>
      <formula2>999999</formula2>
    </dataValidation>
    <dataValidation type="textLength" allowBlank="1" showInputMessage="1" showErrorMessage="1" errorTitle="Fehler/Erreur/Errore" error="Der Text darf max. 512 Zeichen lang sein._x000a_Le texte peut comporter 512 caractères au maximum._x000a_Il testo può avere una lunghezza massima di 512 caratteri." promptTitle="Lage/Position/Posizione" prompt="Geben Sie einen Text ein, der die Lage des Bauteils auf dem Geschoss beschreibt._x000a_Saisissez un texte décrivant la position de l'élément de construction sur l'étage._x000a_Inserire un testo che descriva la posizione del componente sul piano." sqref="P5:P34" xr:uid="{15E7D0E7-9809-4E14-9879-B9DD411747ED}">
      <formula1>0</formula1>
      <formula2>512</formula2>
    </dataValidation>
    <dataValidation type="textLength" allowBlank="1" showInputMessage="1" showErrorMessage="1" errorTitle="Fehler/Erreur/Errore" error="Der Text darf max. 512 Zeichen lang sein._x000a_Le texte peut comporter 512 caractères au maximum._x000a_Il testo può avere una lunghezza massima di 512 caratteri." promptTitle="Bemerkung/Remarque/Osserv." prompt="Beschreiben Sie hier die Befestigung und die Demontage._x000a_Décrivez ici la fixation et le démontage._x000a_Descrivete qui il fissaggio e la rimozione." sqref="V5:V34" xr:uid="{0C3A1A45-C504-4A38-89EE-BA52CACD9569}">
      <formula1>0</formula1>
      <formula2>512</formula2>
    </dataValidation>
  </dataValidations>
  <pageMargins left="0.51181102362204722" right="0.51181102362204722" top="0.94488188976377963" bottom="0.74803149606299213" header="0.31496062992125984" footer="0.31496062992125984"/>
  <pageSetup paperSize="9" scale="79" fitToWidth="2" pageOrder="overThenDown" orientation="landscape" r:id="rId1"/>
  <headerFooter>
    <oddHeader>&amp;R&amp;G</oddHeader>
    <oddFooter>&amp;L&amp;8&amp;F&amp;R&amp;8&amp;D</oddFooter>
  </headerFooter>
  <colBreaks count="1" manualBreakCount="1">
    <brk id="16" min="2" max="33"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3" id="{62BFEBF8-225A-4D10-9404-E594E7290B05}">
            <xm:f>OR($F5=Constants!$B$65,$F5=Constants!$B$66,$F5=Constants!$B$69)</xm:f>
            <x14:dxf>
              <font>
                <color theme="0" tint="-0.14996795556505021"/>
              </font>
              <fill>
                <patternFill>
                  <bgColor theme="0" tint="-0.14996795556505021"/>
                </patternFill>
              </fill>
            </x14:dxf>
          </x14:cfRule>
          <xm:sqref>H5:I34</xm:sqref>
        </x14:conditionalFormatting>
        <x14:conditionalFormatting xmlns:xm="http://schemas.microsoft.com/office/excel/2006/main">
          <x14:cfRule type="expression" priority="2" id="{FA67025F-7039-4F55-956E-B369644E6808}">
            <xm:f>$F5=Constants!$B$67</xm:f>
            <x14:dxf>
              <font>
                <color theme="0" tint="-0.14996795556505021"/>
              </font>
              <fill>
                <patternFill>
                  <bgColor theme="0" tint="-0.14996795556505021"/>
                </patternFill>
              </fill>
            </x14:dxf>
          </x14:cfRule>
          <xm:sqref>I5:I34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2023.1</v>
      </c>
    </row>
    <row r="2" spans="1:5" ht="16.399999999999999" customHeight="1">
      <c r="A2" s="66"/>
      <c r="B2" s="66"/>
      <c r="C2" s="66"/>
      <c r="D2" s="66"/>
    </row>
    <row r="3" spans="1:5" ht="20.149999999999999">
      <c r="A3" s="59" t="str">
        <f>VLOOKUP(ADDRESS(ROW(),COLUMN(),4,TRUE,"Element_1"),MxTexts,6,FALSE)</f>
        <v>Rückbau-Inventar</v>
      </c>
      <c r="B3" s="42"/>
      <c r="C3" s="107">
        <f>Start!B18</f>
        <v>0</v>
      </c>
      <c r="D3" s="107"/>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6"/>
      <c r="D20" s="106"/>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6"/>
      <c r="D24" s="106"/>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6"/>
      <c r="D28" s="106"/>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6"/>
      <c r="D32" s="106"/>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1482</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6"/>
      <c r="D44" s="106"/>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6"/>
      <c r="D48" s="106"/>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6"/>
      <c r="D52" s="106"/>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UmaxgasCwBUUSUeVJe2c6lXaQUp00BS6Y3CWHwO05KeMC6rpElcvISTvVqk/JiO4XGJNmJLJG05k+9l7fPCcGw==" saltValue="OUgQISMKx7pGaAKwjwAaJA==" spinCount="100000" sheet="1" objects="1" scenarios="1" selectLockedCells="1"/>
  <mergeCells count="29">
    <mergeCell ref="C39:D39"/>
    <mergeCell ref="C44:D44"/>
    <mergeCell ref="C48:D48"/>
    <mergeCell ref="C28:D28"/>
    <mergeCell ref="C32:D32"/>
    <mergeCell ref="C37:D37"/>
    <mergeCell ref="A57:C57"/>
    <mergeCell ref="A41:C41"/>
    <mergeCell ref="A45:C45"/>
    <mergeCell ref="A49:C49"/>
    <mergeCell ref="A53:C53"/>
    <mergeCell ref="C52:D52"/>
    <mergeCell ref="C56:D56"/>
    <mergeCell ref="A1:C1"/>
    <mergeCell ref="A17:C17"/>
    <mergeCell ref="A36:B36"/>
    <mergeCell ref="A21:C21"/>
    <mergeCell ref="A25:C25"/>
    <mergeCell ref="A33:C33"/>
    <mergeCell ref="A29:C29"/>
    <mergeCell ref="C16:D16"/>
    <mergeCell ref="C3:D3"/>
    <mergeCell ref="C20:D20"/>
    <mergeCell ref="C8:D8"/>
    <mergeCell ref="C9:D9"/>
    <mergeCell ref="C10:D10"/>
    <mergeCell ref="C11:D11"/>
    <mergeCell ref="C12:D12"/>
    <mergeCell ref="C24:D24"/>
  </mergeCells>
  <dataValidations count="4">
    <dataValidation type="list" allowBlank="1" showInputMessage="1" showErrorMessage="1" sqref="C11" xr:uid="{8D7F5331-7548-408A-A4CC-66950883204B}">
      <formula1>INDIRECT(VLOOKUP($C$10,MxBkp_2,3,FALSE))</formula1>
    </dataValidation>
    <dataValidation type="list" allowBlank="1" showInputMessage="1" showErrorMessage="1" sqref="C10" xr:uid="{75551566-77E1-4DFA-BE7C-BA73B6419AB6}">
      <formula1>INDIRECT(VLOOKUP($C$9,MxBkp_1,3,FALSE))</formula1>
    </dataValidation>
    <dataValidation type="list" allowBlank="1" showInputMessage="1" showErrorMessage="1" sqref="C9" xr:uid="{D0B3B8FD-F654-48FF-9A66-32D7DE412197}">
      <formula1>Bkp_1</formula1>
    </dataValidation>
    <dataValidation type="list" allowBlank="1" showInputMessage="1" showErrorMessage="1" sqref="C37" xr:uid="{72F7BC59-4E15-45E6-9988-77D33B8324E2}">
      <formula1>LstSchadstoffBT</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C0EB-2478-4E3C-A490-C118C4970CFE}">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2023.1</v>
      </c>
    </row>
    <row r="2" spans="1:5" ht="16.399999999999999" customHeight="1">
      <c r="A2" s="66"/>
      <c r="B2" s="66"/>
      <c r="C2" s="66"/>
      <c r="D2" s="66"/>
    </row>
    <row r="3" spans="1:5" ht="20.149999999999999">
      <c r="A3" s="59" t="str">
        <f>VLOOKUP(ADDRESS(ROW(),COLUMN(),4,TRUE,"Element_1"),MxTexts,6,FALSE)</f>
        <v>Rückbau-Inventar</v>
      </c>
      <c r="B3" s="42"/>
      <c r="C3" s="107">
        <f>Start!B18</f>
        <v>0</v>
      </c>
      <c r="D3" s="107"/>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6"/>
      <c r="D20" s="106"/>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6"/>
      <c r="D24" s="106"/>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6"/>
      <c r="D28" s="106"/>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6"/>
      <c r="D32" s="106"/>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1482</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6"/>
      <c r="D44" s="106"/>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6"/>
      <c r="D48" s="106"/>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6"/>
      <c r="D52" s="106"/>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Rc8M7o3rkcAEKmzq6BjctC6xHpxnc4HfkED94iEhPWzmk2sb8DAI3A+6HPekRk60YHpmtybXV3v/KwnVoZ0OkA==" saltValue="dLBqOrWRMHzcYzw0FEZHVw=="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37" xr:uid="{726AC017-A551-4C32-9318-DCFEDD5D6970}">
      <formula1>LstSchadstoffBT</formula1>
    </dataValidation>
    <dataValidation type="list" allowBlank="1" showInputMessage="1" showErrorMessage="1" sqref="C9" xr:uid="{42D852F9-C75F-48E4-9A1A-FD01A934493E}">
      <formula1>Bkp_1</formula1>
    </dataValidation>
    <dataValidation type="list" allowBlank="1" showInputMessage="1" showErrorMessage="1" sqref="C10" xr:uid="{A69D0A92-1432-4412-AFC1-0DF4E6FFE5AC}">
      <formula1>INDIRECT(VLOOKUP($C$9,MxBkp_1,3,FALSE))</formula1>
    </dataValidation>
    <dataValidation type="list" allowBlank="1" showInputMessage="1" showErrorMessage="1" sqref="C11" xr:uid="{781BA2DA-D881-4D0A-B659-644D279625CF}">
      <formula1>INDIRECT(VLOOKUP($C$10,MxBkp_2,3,FALSE))</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1C77-FBD0-48EB-95D8-76EA5BB3B12D}">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2023.1</v>
      </c>
    </row>
    <row r="2" spans="1:5" ht="16.399999999999999" customHeight="1">
      <c r="A2" s="66"/>
      <c r="B2" s="66"/>
      <c r="C2" s="66"/>
      <c r="D2" s="66"/>
    </row>
    <row r="3" spans="1:5" ht="20.149999999999999">
      <c r="A3" s="59" t="str">
        <f>VLOOKUP(ADDRESS(ROW(),COLUMN(),4,TRUE,"Element_1"),MxTexts,6,FALSE)</f>
        <v>Rückbau-Inventar</v>
      </c>
      <c r="B3" s="42"/>
      <c r="C3" s="107">
        <f>Start!B18</f>
        <v>0</v>
      </c>
      <c r="D3" s="107"/>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6"/>
      <c r="D20" s="106"/>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6"/>
      <c r="D24" s="106"/>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6"/>
      <c r="D28" s="106"/>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6"/>
      <c r="D32" s="106"/>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1482</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6"/>
      <c r="D44" s="106"/>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6"/>
      <c r="D48" s="106"/>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6"/>
      <c r="D52" s="106"/>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VtUuv8jGTQHLwKf8T8F2Wf22QDTinkbNZTOjH5oga7njkizY5iP6iHVQ/98a+Kw6IDTWuFQMxstp8PEnCUPt/w==" saltValue="A3JUjFqdM7X3OXvOIFI1cA=="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11" xr:uid="{F74188C8-9728-4EFF-A0EA-A536065D3A26}">
      <formula1>INDIRECT(VLOOKUP($C$10,MxBkp_2,3,FALSE))</formula1>
    </dataValidation>
    <dataValidation type="list" allowBlank="1" showInputMessage="1" showErrorMessage="1" sqref="C10" xr:uid="{ADE58974-B518-4A8C-91B4-8B3D175DCFBD}">
      <formula1>INDIRECT(VLOOKUP($C$9,MxBkp_1,3,FALSE))</formula1>
    </dataValidation>
    <dataValidation type="list" allowBlank="1" showInputMessage="1" showErrorMessage="1" sqref="C9" xr:uid="{B521DE16-53C8-47FD-BD9F-AD2C0C142107}">
      <formula1>Bkp_1</formula1>
    </dataValidation>
    <dataValidation type="list" allowBlank="1" showInputMessage="1" showErrorMessage="1" sqref="C37" xr:uid="{F7450070-ADD8-4165-A3FA-14397321E9F3}">
      <formula1>LstSchadstoffBT</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77F6-38D5-4C79-9D81-D5770E2BDBAD}">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2023.1</v>
      </c>
    </row>
    <row r="2" spans="1:5" ht="16.399999999999999" customHeight="1">
      <c r="A2" s="66"/>
      <c r="B2" s="66"/>
      <c r="C2" s="66"/>
      <c r="D2" s="66"/>
    </row>
    <row r="3" spans="1:5" ht="20.149999999999999">
      <c r="A3" s="59" t="str">
        <f>VLOOKUP(ADDRESS(ROW(),COLUMN(),4,TRUE,"Element_1"),MxTexts,6,FALSE)</f>
        <v>Rückbau-Inventar</v>
      </c>
      <c r="B3" s="42"/>
      <c r="C3" s="107">
        <f>Start!B18</f>
        <v>0</v>
      </c>
      <c r="D3" s="107"/>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6"/>
      <c r="D20" s="106"/>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6"/>
      <c r="D24" s="106"/>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6"/>
      <c r="D28" s="106"/>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6"/>
      <c r="D32" s="106"/>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1482</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6"/>
      <c r="D44" s="106"/>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6"/>
      <c r="D48" s="106"/>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6"/>
      <c r="D52" s="106"/>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3jMpuJdkaF7XMUEzAe0xeFqhz1su+3VgCk0save/cOYFRu4m4iQCp4cj74glt7vY0TgwXhfgfpzE3SjQrY2Szw==" saltValue="fTtuFoisuybICOzG5CtZuw=="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37" xr:uid="{2697ED9F-89D1-42F6-9749-1CA576A38457}">
      <formula1>LstSchadstoffBT</formula1>
    </dataValidation>
    <dataValidation type="list" allowBlank="1" showInputMessage="1" showErrorMessage="1" sqref="C9" xr:uid="{794571FF-4A09-4E19-806F-4C56FF295367}">
      <formula1>Bkp_1</formula1>
    </dataValidation>
    <dataValidation type="list" allowBlank="1" showInputMessage="1" showErrorMessage="1" sqref="C10" xr:uid="{86999CDB-B348-43BF-924F-2FBE1262CB78}">
      <formula1>INDIRECT(VLOOKUP($C$9,MxBkp_1,3,FALSE))</formula1>
    </dataValidation>
    <dataValidation type="list" allowBlank="1" showInputMessage="1" showErrorMessage="1" sqref="C11" xr:uid="{97BF6646-2A89-4740-824D-A89687858E87}">
      <formula1>INDIRECT(VLOOKUP($C$10,MxBkp_2,3,FALSE))</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65D9-E8BD-4E01-95C5-F9DCD4FCC76A}">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2023.1</v>
      </c>
    </row>
    <row r="2" spans="1:5" ht="16.399999999999999" customHeight="1">
      <c r="A2" s="66"/>
      <c r="B2" s="66"/>
      <c r="C2" s="66"/>
      <c r="D2" s="66"/>
    </row>
    <row r="3" spans="1:5" ht="20.149999999999999">
      <c r="A3" s="59" t="str">
        <f>VLOOKUP(ADDRESS(ROW(),COLUMN(),4,TRUE,"Element_1"),MxTexts,6,FALSE)</f>
        <v>Rückbau-Inventar</v>
      </c>
      <c r="B3" s="42"/>
      <c r="C3" s="107">
        <f>Start!B18</f>
        <v>0</v>
      </c>
      <c r="D3" s="107"/>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6"/>
      <c r="D20" s="106"/>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6"/>
      <c r="D24" s="106"/>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6"/>
      <c r="D28" s="106"/>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6"/>
      <c r="D32" s="106"/>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1482</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6"/>
      <c r="D44" s="106"/>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6"/>
      <c r="D48" s="106"/>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6"/>
      <c r="D52" s="106"/>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9ZHoGVNSngufgqWq/0ncSryRlKjOqt4QuFFeGfvCQh78UK21O8C52/Pgs3eAT6k2/TsQ6DLLx0EyD8tOv9kz/w==" saltValue="hpyeKkFYY9iSyogXivFBsg=="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11" xr:uid="{3E5883D1-C06D-41B0-9F0E-E4010C53A169}">
      <formula1>INDIRECT(VLOOKUP($C$10,MxBkp_2,3,FALSE))</formula1>
    </dataValidation>
    <dataValidation type="list" allowBlank="1" showInputMessage="1" showErrorMessage="1" sqref="C10" xr:uid="{BB40C7FD-F954-44D9-9E04-829B4D03EADD}">
      <formula1>INDIRECT(VLOOKUP($C$9,MxBkp_1,3,FALSE))</formula1>
    </dataValidation>
    <dataValidation type="list" allowBlank="1" showInputMessage="1" showErrorMessage="1" sqref="C9" xr:uid="{FEB8C3C9-9163-4856-9AFE-C76F28288C5E}">
      <formula1>Bkp_1</formula1>
    </dataValidation>
    <dataValidation type="list" allowBlank="1" showInputMessage="1" showErrorMessage="1" sqref="C37" xr:uid="{D4E079FB-AD38-4CA5-8F44-B490AAD588A1}">
      <formula1>LstSchadstoffBT</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8C04-A226-4DB1-A805-12E2B4F267BF}">
  <sheetPr>
    <pageSetUpPr fitToPage="1"/>
  </sheetPr>
  <dimension ref="A1:G59"/>
  <sheetViews>
    <sheetView showGridLines="0" zoomScale="85" zoomScaleNormal="85" workbookViewId="0">
      <selection activeCell="C8" sqref="C8:D8"/>
    </sheetView>
  </sheetViews>
  <sheetFormatPr baseColWidth="10" defaultColWidth="11.53515625" defaultRowHeight="12.75" customHeight="1"/>
  <cols>
    <col min="1" max="1" width="2" style="65" customWidth="1"/>
    <col min="2" max="2" width="42.69140625" style="65" customWidth="1"/>
    <col min="3" max="3" width="116.53515625" style="65" customWidth="1"/>
    <col min="4" max="4" width="14.3828125" style="65" customWidth="1"/>
    <col min="5" max="5" width="1.3828125" style="65" customWidth="1"/>
    <col min="6" max="10" width="8.3828125" style="65" customWidth="1"/>
    <col min="11" max="16384" width="11.53515625" style="65"/>
  </cols>
  <sheetData>
    <row r="1" spans="1:5" ht="29.25" customHeight="1">
      <c r="A1" s="100" t="str">
        <f>VLOOKUP(ADDRESS(ROW(),COLUMN(),4,TRUE,"Element_1"),MxTexts,6,FALSE)</f>
        <v>Detailbeschrieb Bauelement</v>
      </c>
      <c r="B1" s="100"/>
      <c r="C1" s="100"/>
      <c r="D1" s="64"/>
      <c r="E1" s="29" t="str">
        <f>Start!H1</f>
        <v>Version 2023.1</v>
      </c>
    </row>
    <row r="2" spans="1:5" ht="16.399999999999999" customHeight="1">
      <c r="A2" s="66"/>
      <c r="B2" s="66"/>
      <c r="C2" s="66"/>
      <c r="D2" s="66"/>
    </row>
    <row r="3" spans="1:5" ht="20.149999999999999">
      <c r="A3" s="59" t="str">
        <f>VLOOKUP(ADDRESS(ROW(),COLUMN(),4,TRUE,"Element_1"),MxTexts,6,FALSE)</f>
        <v>Rückbau-Inventar</v>
      </c>
      <c r="B3" s="42"/>
      <c r="C3" s="107">
        <f>Start!B18</f>
        <v>0</v>
      </c>
      <c r="D3" s="107"/>
      <c r="E3" s="42"/>
    </row>
    <row r="4" spans="1:5" ht="21" customHeight="1">
      <c r="A4" s="60" t="str">
        <f>VLOOKUP(ADDRESS(ROW(),COLUMN(),4,TRUE,"Element_1"),MxTexts,6,FALSE)</f>
        <v>Bauteil-Blatt</v>
      </c>
      <c r="B4" s="42"/>
      <c r="C4" s="42"/>
      <c r="D4" s="42"/>
      <c r="E4" s="42"/>
    </row>
    <row r="5" spans="1:5" ht="18" customHeight="1"/>
    <row r="6" spans="1:5" ht="18" customHeight="1">
      <c r="A6" s="42" t="str">
        <f>VLOOKUP(ADDRESS(ROW(),COLUMN(),4,TRUE,"Element_1"),MxTexts,6,FALSE)</f>
        <v>Bauteil-Identifikation</v>
      </c>
      <c r="B6" s="42"/>
      <c r="C6" s="42"/>
      <c r="D6" s="42"/>
      <c r="E6" s="42"/>
    </row>
    <row r="7" spans="1:5" ht="8.5" customHeight="1" thickBot="1">
      <c r="A7" s="67"/>
      <c r="B7" s="67"/>
      <c r="C7" s="67"/>
      <c r="D7" s="67"/>
    </row>
    <row r="8" spans="1:5" s="70" customFormat="1" ht="23.25" customHeight="1" thickTop="1" thickBot="1">
      <c r="A8" s="68"/>
      <c r="B8" s="84" t="str">
        <f>VLOOKUP(ADDRESS(ROW(),COLUMN(),4,TRUE,"Element_1"),MxTexts,6,FALSE)</f>
        <v>ID-Nummer</v>
      </c>
      <c r="C8" s="108"/>
      <c r="D8" s="108"/>
      <c r="E8" s="69"/>
    </row>
    <row r="9" spans="1:5" s="70" customFormat="1" ht="23.25" customHeight="1" thickTop="1" thickBot="1">
      <c r="A9" s="68"/>
      <c r="B9" s="84" t="str">
        <f>VLOOKUP(ADDRESS(ROW(),COLUMN(),4,TRUE,"Element_1"),MxTexts,6,FALSE)</f>
        <v>eBKP-H erste Ebene</v>
      </c>
      <c r="C9" s="109" t="s">
        <v>370</v>
      </c>
      <c r="D9" s="109"/>
      <c r="E9" s="69"/>
    </row>
    <row r="10" spans="1:5" s="70" customFormat="1" ht="23.25" customHeight="1" thickTop="1" thickBot="1">
      <c r="A10" s="68"/>
      <c r="B10" s="84" t="str">
        <f>VLOOKUP(ADDRESS(ROW(),COLUMN(),4,TRUE,"Element_1"),MxTexts,6,FALSE)</f>
        <v>eBKP-H zweite Ebene</v>
      </c>
      <c r="C10" s="109" t="s">
        <v>380</v>
      </c>
      <c r="D10" s="109"/>
      <c r="E10" s="69"/>
    </row>
    <row r="11" spans="1:5" s="70" customFormat="1" ht="23.25" customHeight="1" thickTop="1" thickBot="1">
      <c r="A11" s="68"/>
      <c r="B11" s="84" t="str">
        <f>VLOOKUP(ADDRESS(ROW(),COLUMN(),4,TRUE,"Element_1"),MxTexts,6,FALSE)</f>
        <v>eBKP-H dritte Ebene</v>
      </c>
      <c r="C11" s="109" t="s">
        <v>638</v>
      </c>
      <c r="D11" s="109"/>
      <c r="E11" s="69"/>
    </row>
    <row r="12" spans="1:5" s="70" customFormat="1" ht="23.25" customHeight="1" thickTop="1" thickBot="1">
      <c r="A12" s="68"/>
      <c r="B12" s="84" t="str">
        <f>VLOOKUP(ADDRESS(ROW(),COLUMN(),4,TRUE,"Element_1"),MxTexts,6,FALSE)</f>
        <v>Name des Bauteils</v>
      </c>
      <c r="C12" s="108"/>
      <c r="D12" s="108"/>
      <c r="E12" s="69"/>
    </row>
    <row r="13" spans="1:5" ht="18" customHeight="1" thickTop="1">
      <c r="A13" s="71"/>
      <c r="B13" s="71"/>
      <c r="C13" s="71"/>
      <c r="D13" s="71"/>
    </row>
    <row r="14" spans="1:5" ht="15" customHeight="1">
      <c r="A14" s="42" t="str">
        <f>VLOOKUP(ADDRESS(ROW(),COLUMN(),4,TRUE,"Element_1"),MxTexts,6,FALSE)</f>
        <v xml:space="preserve">Ergänzende Bilder </v>
      </c>
      <c r="B14" s="42"/>
      <c r="C14" s="42"/>
      <c r="D14" s="42"/>
      <c r="E14" s="42"/>
    </row>
    <row r="15" spans="1:5" ht="8.5" customHeight="1" thickBot="1">
      <c r="A15" s="67"/>
      <c r="B15" s="67"/>
      <c r="C15" s="67"/>
      <c r="D15" s="67"/>
    </row>
    <row r="16" spans="1:5" ht="205.95" customHeight="1" thickTop="1" thickBot="1">
      <c r="A16" s="72"/>
      <c r="B16" s="72"/>
      <c r="C16" s="105"/>
      <c r="D16" s="105"/>
      <c r="E16" s="73"/>
    </row>
    <row r="17" spans="1:7" ht="17.25" customHeight="1" thickTop="1">
      <c r="A17" s="101"/>
      <c r="B17" s="101"/>
      <c r="C17" s="101"/>
      <c r="D17" s="74"/>
    </row>
    <row r="18" spans="1:7" ht="17.5" customHeight="1">
      <c r="A18" s="42" t="str">
        <f>VLOOKUP(ADDRESS(ROW(),COLUMN(),4,TRUE,"Element_1"),MxTexts,6,FALSE)</f>
        <v>Daten zum Bauteil</v>
      </c>
      <c r="B18" s="42"/>
      <c r="C18" s="42"/>
      <c r="D18" s="42"/>
      <c r="E18" s="42"/>
    </row>
    <row r="19" spans="1:7" ht="8.5" customHeight="1" thickBot="1">
      <c r="A19" s="67"/>
      <c r="B19" s="67"/>
      <c r="C19" s="67"/>
      <c r="D19" s="67"/>
    </row>
    <row r="20" spans="1:7" ht="33" customHeight="1" thickTop="1" thickBot="1">
      <c r="A20" s="81"/>
      <c r="B20" s="82"/>
      <c r="C20" s="106"/>
      <c r="D20" s="106"/>
      <c r="E20" s="83"/>
    </row>
    <row r="21" spans="1:7" ht="18" customHeight="1" thickTop="1">
      <c r="A21" s="103"/>
      <c r="B21" s="103"/>
      <c r="C21" s="103"/>
      <c r="D21" s="76"/>
    </row>
    <row r="22" spans="1:7" ht="18" customHeight="1">
      <c r="A22" s="42" t="str">
        <f>VLOOKUP(ADDRESS(ROW(),COLUMN(),4,TRUE,"Element_1"),MxTexts,6,FALSE)</f>
        <v>Kontext-Daten</v>
      </c>
      <c r="B22" s="42"/>
      <c r="C22" s="42"/>
      <c r="D22" s="42"/>
      <c r="E22" s="42"/>
    </row>
    <row r="23" spans="1:7" ht="8.5" customHeight="1" thickBot="1">
      <c r="A23" s="67"/>
      <c r="B23" s="67"/>
      <c r="C23" s="67"/>
      <c r="D23" s="67"/>
    </row>
    <row r="24" spans="1:7" ht="33" customHeight="1" thickTop="1" thickBot="1">
      <c r="A24" s="81"/>
      <c r="B24" s="82"/>
      <c r="C24" s="106"/>
      <c r="D24" s="106"/>
      <c r="E24" s="83"/>
    </row>
    <row r="25" spans="1:7" ht="18" customHeight="1" thickTop="1">
      <c r="A25" s="103"/>
      <c r="B25" s="103"/>
      <c r="C25" s="103"/>
      <c r="D25" s="76"/>
    </row>
    <row r="26" spans="1:7" ht="18" customHeight="1">
      <c r="A26" s="42" t="str">
        <f>VLOOKUP(ADDRESS(ROW(),COLUMN(),4,TRUE,"Element_1"),MxTexts,6,FALSE)</f>
        <v>Daten zur Befestigung und der Demontage</v>
      </c>
      <c r="B26" s="42"/>
      <c r="C26" s="42"/>
      <c r="D26" s="42"/>
      <c r="E26" s="42"/>
      <c r="F26" s="18"/>
      <c r="G26" s="18"/>
    </row>
    <row r="27" spans="1:7" ht="8.5" customHeight="1" thickBot="1">
      <c r="A27" s="67"/>
      <c r="B27" s="67"/>
      <c r="C27" s="67"/>
      <c r="D27" s="67"/>
    </row>
    <row r="28" spans="1:7" ht="33" customHeight="1" thickTop="1" thickBot="1">
      <c r="A28" s="81"/>
      <c r="B28" s="82"/>
      <c r="C28" s="106"/>
      <c r="D28" s="106"/>
      <c r="E28" s="83"/>
    </row>
    <row r="29" spans="1:7" ht="18" customHeight="1" thickTop="1">
      <c r="A29" s="103"/>
      <c r="B29" s="103"/>
      <c r="C29" s="103"/>
      <c r="D29" s="76"/>
    </row>
    <row r="30" spans="1:7" ht="18" customHeight="1">
      <c r="A30" s="42" t="str">
        <f>VLOOKUP(ADDRESS(ROW(),COLUMN(),4,TRUE,"Element_1"),MxTexts,6,FALSE)</f>
        <v>Ökologischer Nutzen</v>
      </c>
      <c r="B30" s="42"/>
      <c r="C30" s="42"/>
      <c r="D30" s="42"/>
      <c r="E30" s="42"/>
      <c r="F30" s="18"/>
      <c r="G30" s="18"/>
    </row>
    <row r="31" spans="1:7" ht="8.5" customHeight="1" thickBot="1">
      <c r="A31" s="67"/>
      <c r="B31" s="67"/>
      <c r="C31" s="67"/>
      <c r="D31" s="67"/>
    </row>
    <row r="32" spans="1:7" ht="33" customHeight="1" thickTop="1" thickBot="1">
      <c r="A32" s="81"/>
      <c r="B32" s="82"/>
      <c r="C32" s="106"/>
      <c r="D32" s="106"/>
      <c r="E32" s="83"/>
    </row>
    <row r="33" spans="1:5" ht="18.649999999999999" customHeight="1" thickTop="1">
      <c r="A33" s="104"/>
      <c r="B33" s="104"/>
      <c r="C33" s="104"/>
      <c r="D33" s="77"/>
    </row>
    <row r="34" spans="1:5" ht="18" customHeight="1">
      <c r="A34" s="42" t="str">
        <f>VLOOKUP(ADDRESS(ROW(),COLUMN(),4,TRUE,"Element_1"),MxTexts,6,FALSE)</f>
        <v xml:space="preserve">Schadstoffe </v>
      </c>
      <c r="B34" s="42"/>
      <c r="C34" s="42"/>
      <c r="D34" s="42"/>
      <c r="E34" s="42"/>
    </row>
    <row r="35" spans="1:5" ht="8.5" customHeight="1" thickBot="1">
      <c r="A35" s="67"/>
      <c r="B35" s="67"/>
      <c r="C35" s="67"/>
      <c r="D35" s="67"/>
    </row>
    <row r="36" spans="1:5" ht="4.5" customHeight="1" thickTop="1">
      <c r="A36" s="102"/>
      <c r="B36" s="102"/>
      <c r="C36" s="75"/>
      <c r="D36" s="75"/>
      <c r="E36" s="75"/>
    </row>
    <row r="37" spans="1:5" ht="18.75" customHeight="1">
      <c r="A37" s="58"/>
      <c r="B37" s="85" t="str">
        <f>VLOOKUP(ADDRESS(ROW(),COLUMN(),4,TRUE,"Element_1"),MxTexts,6,FALSE)</f>
        <v>Einschätzung</v>
      </c>
      <c r="C37" s="112" t="s">
        <v>1482</v>
      </c>
      <c r="D37" s="112"/>
      <c r="E37" s="58"/>
    </row>
    <row r="38" spans="1:5" ht="4.5" customHeight="1">
      <c r="A38" s="58"/>
      <c r="B38" s="63"/>
      <c r="C38" s="78"/>
      <c r="D38" s="78"/>
      <c r="E38" s="58"/>
    </row>
    <row r="39" spans="1:5" ht="18.75" customHeight="1">
      <c r="A39" s="58"/>
      <c r="B39" s="85" t="str">
        <f>VLOOKUP(ADDRESS(ROW(),COLUMN(),4,TRUE,"Element_1"),MxTexts,6,FALSE)</f>
        <v>Beschrieb</v>
      </c>
      <c r="C39" s="111"/>
      <c r="D39" s="111"/>
      <c r="E39" s="58"/>
    </row>
    <row r="40" spans="1:5" ht="4.5" customHeight="1" thickBot="1">
      <c r="A40" s="61"/>
      <c r="B40" s="62"/>
      <c r="C40" s="79"/>
      <c r="D40" s="79"/>
      <c r="E40" s="61"/>
    </row>
    <row r="41" spans="1:5" ht="12.9" thickTop="1">
      <c r="A41" s="104"/>
      <c r="B41" s="104"/>
      <c r="C41" s="104"/>
      <c r="D41" s="77"/>
    </row>
    <row r="42" spans="1:5" ht="18" customHeight="1">
      <c r="A42" s="42" t="str">
        <f>VLOOKUP(ADDRESS(ROW(),COLUMN(),4,TRUE,"Element_1"),MxTexts,6,FALSE)</f>
        <v>Zusätzliche Dokumente</v>
      </c>
      <c r="B42" s="42"/>
      <c r="C42" s="42"/>
      <c r="D42" s="42"/>
      <c r="E42" s="42"/>
    </row>
    <row r="43" spans="1:5" ht="8.5" customHeight="1" thickBot="1">
      <c r="A43" s="67"/>
      <c r="B43" s="67"/>
      <c r="C43" s="67"/>
      <c r="D43" s="67"/>
    </row>
    <row r="44" spans="1:5" ht="33" customHeight="1" thickTop="1" thickBot="1">
      <c r="A44" s="81"/>
      <c r="B44" s="82"/>
      <c r="C44" s="106"/>
      <c r="D44" s="106"/>
      <c r="E44" s="83"/>
    </row>
    <row r="45" spans="1:5" ht="18.649999999999999" customHeight="1" thickTop="1">
      <c r="A45" s="104"/>
      <c r="B45" s="104"/>
      <c r="C45" s="104"/>
      <c r="D45" s="77"/>
    </row>
    <row r="46" spans="1:5" ht="18" customHeight="1">
      <c r="A46" s="42" t="str">
        <f>VLOOKUP(ADDRESS(ROW(),COLUMN(),4,TRUE,"Element_1"),MxTexts,6,FALSE)</f>
        <v>Vorgeschlagene Anwendungen</v>
      </c>
      <c r="B46" s="42"/>
      <c r="C46" s="42"/>
      <c r="D46" s="42"/>
      <c r="E46" s="42"/>
    </row>
    <row r="47" spans="1:5" ht="8.5" customHeight="1" thickBot="1">
      <c r="A47" s="67"/>
      <c r="B47" s="67"/>
      <c r="C47" s="67"/>
      <c r="D47" s="67"/>
    </row>
    <row r="48" spans="1:5" ht="33" customHeight="1" thickTop="1" thickBot="1">
      <c r="A48" s="81"/>
      <c r="B48" s="82"/>
      <c r="C48" s="106"/>
      <c r="D48" s="106"/>
      <c r="E48" s="83"/>
    </row>
    <row r="49" spans="1:5" ht="18.649999999999999" customHeight="1" thickTop="1">
      <c r="A49" s="104"/>
      <c r="B49" s="104"/>
      <c r="C49" s="104"/>
      <c r="D49" s="77"/>
    </row>
    <row r="50" spans="1:5" ht="18" customHeight="1">
      <c r="A50" s="42" t="str">
        <f>VLOOKUP(ADDRESS(ROW(),COLUMN(),4,TRUE,"Element_1"),MxTexts,6,FALSE)</f>
        <v>Andere Unterlagen und Informationen</v>
      </c>
      <c r="B50" s="42"/>
      <c r="C50" s="42"/>
      <c r="D50" s="42"/>
      <c r="E50" s="42"/>
    </row>
    <row r="51" spans="1:5" ht="8.5" customHeight="1" thickBot="1">
      <c r="A51" s="67"/>
      <c r="B51" s="67"/>
      <c r="C51" s="67"/>
      <c r="D51" s="67"/>
    </row>
    <row r="52" spans="1:5" ht="33" customHeight="1" thickTop="1" thickBot="1">
      <c r="A52" s="81"/>
      <c r="B52" s="82"/>
      <c r="C52" s="106"/>
      <c r="D52" s="106"/>
      <c r="E52" s="83"/>
    </row>
    <row r="53" spans="1:5" ht="18.649999999999999" customHeight="1" thickTop="1">
      <c r="A53" s="104"/>
      <c r="B53" s="104"/>
      <c r="C53" s="104"/>
      <c r="D53" s="77"/>
    </row>
    <row r="54" spans="1:5" ht="18" customHeight="1">
      <c r="A54" s="42" t="str">
        <f>VLOOKUP(ADDRESS(ROW(),COLUMN(),4,TRUE,"Element_1"),MxTexts,6,FALSE)</f>
        <v>Identifiziertes Wiederverwendungspotenzial: vorläufige Schlussfolgerung</v>
      </c>
      <c r="B54" s="42"/>
      <c r="C54" s="42"/>
      <c r="D54" s="42"/>
      <c r="E54" s="42"/>
    </row>
    <row r="55" spans="1:5" ht="8.5" customHeight="1" thickBot="1">
      <c r="A55" s="67" t="s">
        <v>11</v>
      </c>
      <c r="B55" s="67"/>
      <c r="C55" s="67"/>
      <c r="D55" s="67"/>
    </row>
    <row r="56" spans="1:5" ht="33" customHeight="1" thickTop="1" thickBot="1">
      <c r="A56" s="81"/>
      <c r="B56" s="82"/>
      <c r="C56" s="110"/>
      <c r="D56" s="110"/>
      <c r="E56" s="83"/>
    </row>
    <row r="57" spans="1:5" ht="18.649999999999999" customHeight="1" thickTop="1">
      <c r="A57" s="104"/>
      <c r="B57" s="104"/>
      <c r="C57" s="104"/>
      <c r="D57" s="77"/>
    </row>
    <row r="58" spans="1:5" ht="12.75" customHeight="1">
      <c r="A58" s="80"/>
      <c r="B58" s="80"/>
      <c r="C58" s="80"/>
      <c r="D58" s="80"/>
    </row>
    <row r="59" spans="1:5" ht="12.75" customHeight="1">
      <c r="A59" s="80"/>
      <c r="B59" s="80"/>
      <c r="C59" s="80"/>
      <c r="D59" s="80"/>
    </row>
  </sheetData>
  <sheetProtection algorithmName="SHA-512" hashValue="ZTMNNnUqqhodSrs9vXEm/uxw8zyxuTi3LYqCxHfgBPXAKpOwNGhVM4G8JTrfyD3ZH+ZwolD+eiTzCJISZQCMhQ==" saltValue="Swpcoq0ZQiDFBjhDB38+dw==" spinCount="100000" sheet="1" objects="1" scenarios="1" selectLockedCells="1"/>
  <mergeCells count="29">
    <mergeCell ref="A49:C49"/>
    <mergeCell ref="C52:D52"/>
    <mergeCell ref="A53:C53"/>
    <mergeCell ref="C56:D56"/>
    <mergeCell ref="A57:C57"/>
    <mergeCell ref="C48:D48"/>
    <mergeCell ref="A25:C25"/>
    <mergeCell ref="C28:D28"/>
    <mergeCell ref="A29:C29"/>
    <mergeCell ref="C32:D32"/>
    <mergeCell ref="A33:C33"/>
    <mergeCell ref="A36:B36"/>
    <mergeCell ref="C37:D37"/>
    <mergeCell ref="C39:D39"/>
    <mergeCell ref="A41:C41"/>
    <mergeCell ref="C44:D44"/>
    <mergeCell ref="A45:C45"/>
    <mergeCell ref="C24:D24"/>
    <mergeCell ref="A1:C1"/>
    <mergeCell ref="C3:D3"/>
    <mergeCell ref="C8:D8"/>
    <mergeCell ref="C9:D9"/>
    <mergeCell ref="C10:D10"/>
    <mergeCell ref="C11:D11"/>
    <mergeCell ref="C12:D12"/>
    <mergeCell ref="C16:D16"/>
    <mergeCell ref="A17:C17"/>
    <mergeCell ref="C20:D20"/>
    <mergeCell ref="A21:C21"/>
  </mergeCells>
  <dataValidations count="4">
    <dataValidation type="list" allowBlank="1" showInputMessage="1" showErrorMessage="1" sqref="C37" xr:uid="{86EBA9A2-B69F-43AA-B672-52B94FDD4EA3}">
      <formula1>LstSchadstoffBT</formula1>
    </dataValidation>
    <dataValidation type="list" allowBlank="1" showInputMessage="1" showErrorMessage="1" sqref="C9" xr:uid="{D9DB9403-857C-4277-88AD-B77516CF21E9}">
      <formula1>Bkp_1</formula1>
    </dataValidation>
    <dataValidation type="list" allowBlank="1" showInputMessage="1" showErrorMessage="1" sqref="C10" xr:uid="{A2B68DF6-DE38-4DD5-B81F-2750F71373AD}">
      <formula1>INDIRECT(VLOOKUP($C$9,MxBkp_1,3,FALSE))</formula1>
    </dataValidation>
    <dataValidation type="list" allowBlank="1" showInputMessage="1" showErrorMessage="1" sqref="C11" xr:uid="{CA6683B1-D00A-404E-89BC-9362B6982BFA}">
      <formula1>INDIRECT(VLOOKUP($C$10,MxBkp_2,3,FALSE))</formula1>
    </dataValidation>
  </dataValidations>
  <printOptions horizontalCentered="1"/>
  <pageMargins left="0.39370078740157483" right="0.39370078740157483" top="0.59055118110236227" bottom="0.39370078740157483" header="0.31496062992125984" footer="0.31496062992125984"/>
  <pageSetup paperSize="9" scale="55" firstPageNumber="0" fitToHeight="13" orientation="portrait" horizontalDpi="300" verticalDpi="300" r:id="rId1"/>
  <headerFooter alignWithMargins="0">
    <oddHeader>&amp;R&amp;G</oddHeader>
    <oddFooter>&amp;L&amp;8&amp;F&amp;R&amp;8&amp;D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6690A-068C-4DA0-8260-3D151BCFAD31}">
  <dimension ref="A1:G127"/>
  <sheetViews>
    <sheetView workbookViewId="0"/>
  </sheetViews>
  <sheetFormatPr baseColWidth="10" defaultRowHeight="12.45"/>
  <cols>
    <col min="1" max="1" width="21.3046875" customWidth="1"/>
    <col min="2" max="2" width="39.3828125" bestFit="1" customWidth="1"/>
    <col min="6" max="6" width="14.15234375" bestFit="1" customWidth="1"/>
    <col min="7" max="7" width="9.84375" bestFit="1" customWidth="1"/>
    <col min="9" max="9" width="11.3828125" customWidth="1"/>
  </cols>
  <sheetData>
    <row r="1" spans="1:7" ht="17.600000000000001">
      <c r="A1" s="86" t="s">
        <v>2289</v>
      </c>
      <c r="B1" s="87"/>
      <c r="C1" s="87"/>
      <c r="D1" s="87"/>
      <c r="E1" s="87"/>
      <c r="F1" s="87"/>
      <c r="G1" s="87"/>
    </row>
    <row r="3" spans="1:7">
      <c r="A3" t="s">
        <v>802</v>
      </c>
      <c r="B3" t="s">
        <v>798</v>
      </c>
    </row>
    <row r="4" spans="1:7">
      <c r="B4" t="s">
        <v>799</v>
      </c>
    </row>
    <row r="5" spans="1:7">
      <c r="B5" t="s">
        <v>800</v>
      </c>
    </row>
    <row r="6" spans="1:7">
      <c r="B6" t="s">
        <v>801</v>
      </c>
    </row>
    <row r="8" spans="1:7">
      <c r="A8" t="s">
        <v>806</v>
      </c>
      <c r="B8" t="str">
        <f>Texts!F128</f>
        <v>Innenausbauteile</v>
      </c>
      <c r="C8" t="s">
        <v>807</v>
      </c>
    </row>
    <row r="9" spans="1:7">
      <c r="B9" t="str">
        <f>Texts!F129</f>
        <v>Gebäudehülle</v>
      </c>
      <c r="C9" t="s">
        <v>809</v>
      </c>
    </row>
    <row r="10" spans="1:7">
      <c r="B10" t="str">
        <f>Texts!F130</f>
        <v>Aussenbauteile</v>
      </c>
      <c r="C10" t="s">
        <v>808</v>
      </c>
    </row>
    <row r="11" spans="1:7">
      <c r="B11" t="str">
        <f>Texts!F131</f>
        <v>Gebäudetechnik</v>
      </c>
      <c r="C11" t="s">
        <v>899</v>
      </c>
    </row>
    <row r="12" spans="1:7">
      <c r="B12" t="str">
        <f>Texts!F132</f>
        <v>Tragstruktur</v>
      </c>
      <c r="C12" t="s">
        <v>898</v>
      </c>
    </row>
    <row r="15" spans="1:7">
      <c r="A15" t="s">
        <v>807</v>
      </c>
      <c r="B15" t="str">
        <f>Texts!F134</f>
        <v>Küchen</v>
      </c>
    </row>
    <row r="16" spans="1:7">
      <c r="B16" t="str">
        <f>Texts!F135</f>
        <v>Einbaumöbel</v>
      </c>
    </row>
    <row r="17" spans="1:2">
      <c r="B17" t="str">
        <f>Texts!F136</f>
        <v>Innentüren (Brandschutztüren, normale Türen)</v>
      </c>
    </row>
    <row r="18" spans="1:2">
      <c r="B18" t="str">
        <f>Texts!F137</f>
        <v>Parkett- und Riemenböden</v>
      </c>
    </row>
    <row r="19" spans="1:2">
      <c r="B19" t="str">
        <f>Texts!F138</f>
        <v>Einbauschränke und -küchen</v>
      </c>
    </row>
    <row r="20" spans="1:2">
      <c r="B20" t="str">
        <f>Texts!F139</f>
        <v>Elementwände</v>
      </c>
    </row>
    <row r="21" spans="1:2">
      <c r="B21" t="str">
        <f>Texts!F140</f>
        <v>Wandbekleidungen</v>
      </c>
    </row>
    <row r="22" spans="1:2">
      <c r="B22" t="str">
        <f>Texts!F141</f>
        <v>Deckenbekleidungen</v>
      </c>
    </row>
    <row r="25" spans="1:2">
      <c r="A25" t="s">
        <v>809</v>
      </c>
      <c r="B25" t="str">
        <f>Texts!F143</f>
        <v>Fassadenbleche</v>
      </c>
    </row>
    <row r="26" spans="1:2">
      <c r="B26" t="str">
        <f>Texts!F144</f>
        <v>Fenster</v>
      </c>
    </row>
    <row r="27" spans="1:2">
      <c r="B27" t="str">
        <f>Texts!F145</f>
        <v>Geländer</v>
      </c>
    </row>
    <row r="28" spans="1:2">
      <c r="B28" t="str">
        <f>Texts!F146</f>
        <v>Dämmungen</v>
      </c>
    </row>
    <row r="29" spans="1:2">
      <c r="B29" t="str">
        <f>Texts!F147</f>
        <v>Dachrinnen und Fallrohre</v>
      </c>
    </row>
    <row r="30" spans="1:2">
      <c r="B30" t="str">
        <f>Texts!F148</f>
        <v>Bedachungsmaterialien</v>
      </c>
    </row>
    <row r="32" spans="1:2">
      <c r="A32" t="s">
        <v>808</v>
      </c>
      <c r="B32" t="str">
        <f>Texts!F150</f>
        <v>Briefkästen</v>
      </c>
    </row>
    <row r="33" spans="1:2">
      <c r="B33" t="str">
        <f>Texts!F151</f>
        <v>Treppenstufen</v>
      </c>
    </row>
    <row r="34" spans="1:2">
      <c r="B34" t="str">
        <f>Texts!F152</f>
        <v>Beläge (Platten, Steine etc.)</v>
      </c>
    </row>
    <row r="35" spans="1:2">
      <c r="B35" t="str">
        <f>Texts!F153</f>
        <v>Mauersteine</v>
      </c>
    </row>
    <row r="37" spans="1:2">
      <c r="A37" t="s">
        <v>899</v>
      </c>
      <c r="B37" t="str">
        <f>Texts!F155</f>
        <v>Leuchten</v>
      </c>
    </row>
    <row r="38" spans="1:2">
      <c r="B38" t="str">
        <f>Texts!F156</f>
        <v>Sanitärapparate</v>
      </c>
    </row>
    <row r="39" spans="1:2">
      <c r="B39" t="str">
        <f>Texts!F157</f>
        <v>Heizkörper, Kühldecken</v>
      </c>
    </row>
    <row r="40" spans="1:2">
      <c r="B40" t="str">
        <f>Texts!F158</f>
        <v>Einbaugeräte</v>
      </c>
    </row>
    <row r="41" spans="1:2">
      <c r="B41" t="str">
        <f>Texts!F159</f>
        <v>Lüftungsanlagen</v>
      </c>
    </row>
    <row r="42" spans="1:2">
      <c r="B42" t="str">
        <f>Texts!F160</f>
        <v>Wärmeerzeugung</v>
      </c>
    </row>
    <row r="43" spans="1:2">
      <c r="B43" t="str">
        <f>Texts!F161</f>
        <v>Kälteerzeugung</v>
      </c>
    </row>
    <row r="45" spans="1:2">
      <c r="A45" t="s">
        <v>898</v>
      </c>
      <c r="B45" t="str">
        <f>Texts!F163</f>
        <v>Holz- und Stahlstrukturen</v>
      </c>
    </row>
    <row r="46" spans="1:2">
      <c r="B46" t="str">
        <f>Texts!F164</f>
        <v>Holz- und Stahltreppen</v>
      </c>
    </row>
    <row r="47" spans="1:2">
      <c r="B47" t="str">
        <f>Texts!F165</f>
        <v>Betonstützen</v>
      </c>
    </row>
    <row r="48" spans="1:2">
      <c r="B48" t="str">
        <f>Texts!F166</f>
        <v>Betonelemente</v>
      </c>
    </row>
    <row r="49" spans="1:7">
      <c r="B49" t="str">
        <f>Texts!F167</f>
        <v>Mauersteine</v>
      </c>
    </row>
    <row r="51" spans="1:7">
      <c r="A51" t="s">
        <v>820</v>
      </c>
      <c r="B51" t="str">
        <f>Texts!F169</f>
        <v>Erhaltung am Ort</v>
      </c>
      <c r="C51">
        <v>5</v>
      </c>
    </row>
    <row r="52" spans="1:7">
      <c r="B52" t="str">
        <f>Texts!F170</f>
        <v>Wiederverwendung in gleichem Vorhaben</v>
      </c>
      <c r="C52">
        <v>4</v>
      </c>
    </row>
    <row r="53" spans="1:7">
      <c r="B53" t="str">
        <f>Texts!F171</f>
        <v>Wiederverwendung in anderem Vorhaben</v>
      </c>
      <c r="C53">
        <v>3</v>
      </c>
    </row>
    <row r="54" spans="1:7">
      <c r="B54" t="str">
        <f>Texts!F172</f>
        <v>Ausschreibung auf Plattform</v>
      </c>
      <c r="C54">
        <v>2</v>
      </c>
    </row>
    <row r="55" spans="1:7">
      <c r="B55" t="str">
        <f>Texts!F173</f>
        <v>Rückbau mit stoffl. Recycling</v>
      </c>
      <c r="C55">
        <v>1</v>
      </c>
    </row>
    <row r="56" spans="1:7">
      <c r="B56" t="str">
        <f>Texts!F174</f>
        <v>Rückbau mit Entsorgung</v>
      </c>
      <c r="C56">
        <v>0</v>
      </c>
    </row>
    <row r="58" spans="1:7">
      <c r="A58" t="s">
        <v>835</v>
      </c>
      <c r="B58" t="str">
        <f>Texts!F176</f>
        <v>Stk</v>
      </c>
    </row>
    <row r="59" spans="1:7">
      <c r="B59" t="str">
        <f>Texts!F177</f>
        <v>m3</v>
      </c>
    </row>
    <row r="60" spans="1:7">
      <c r="B60" t="str">
        <f>Texts!F178</f>
        <v>m2</v>
      </c>
    </row>
    <row r="61" spans="1:7">
      <c r="B61" t="str">
        <f>Texts!F179</f>
        <v>m1</v>
      </c>
    </row>
    <row r="62" spans="1:7">
      <c r="B62" t="str">
        <f>Texts!F180</f>
        <v>kg</v>
      </c>
    </row>
    <row r="64" spans="1:7">
      <c r="C64" t="s">
        <v>826</v>
      </c>
      <c r="D64" t="s">
        <v>827</v>
      </c>
      <c r="E64" t="s">
        <v>828</v>
      </c>
      <c r="F64" t="s">
        <v>841</v>
      </c>
      <c r="G64" t="s">
        <v>842</v>
      </c>
    </row>
    <row r="65" spans="1:7">
      <c r="A65" t="s">
        <v>839</v>
      </c>
      <c r="B65" t="str">
        <f>Texts!F183</f>
        <v>Stück</v>
      </c>
      <c r="C65">
        <v>1</v>
      </c>
      <c r="D65">
        <v>1</v>
      </c>
      <c r="E65">
        <v>1</v>
      </c>
      <c r="F65" t="s">
        <v>831</v>
      </c>
      <c r="G65" t="s">
        <v>831</v>
      </c>
    </row>
    <row r="66" spans="1:7">
      <c r="B66" t="str">
        <f>Texts!F184</f>
        <v>Länge</v>
      </c>
      <c r="C66">
        <v>1</v>
      </c>
      <c r="F66" t="s">
        <v>833</v>
      </c>
      <c r="G66" t="s">
        <v>833</v>
      </c>
    </row>
    <row r="67" spans="1:7">
      <c r="B67" t="str">
        <f>Texts!F185</f>
        <v>Fläche</v>
      </c>
      <c r="C67">
        <v>1</v>
      </c>
      <c r="D67">
        <v>1</v>
      </c>
      <c r="F67" t="s">
        <v>833</v>
      </c>
      <c r="G67" t="s">
        <v>832</v>
      </c>
    </row>
    <row r="68" spans="1:7">
      <c r="B68" t="str">
        <f>Texts!F186</f>
        <v>Volumen</v>
      </c>
      <c r="C68">
        <v>1</v>
      </c>
      <c r="D68">
        <v>1</v>
      </c>
      <c r="E68">
        <v>1</v>
      </c>
      <c r="F68" t="s">
        <v>833</v>
      </c>
      <c r="G68" t="s">
        <v>834</v>
      </c>
    </row>
    <row r="69" spans="1:7">
      <c r="B69" t="str">
        <f>Texts!F187</f>
        <v>Gewicht</v>
      </c>
      <c r="C69">
        <v>1</v>
      </c>
      <c r="F69" t="s">
        <v>824</v>
      </c>
      <c r="G69" t="s">
        <v>824</v>
      </c>
    </row>
    <row r="71" spans="1:7">
      <c r="A71" t="s">
        <v>844</v>
      </c>
      <c r="B71" t="str">
        <f>Texts!F189</f>
        <v>EG</v>
      </c>
    </row>
    <row r="72" spans="1:7">
      <c r="B72" t="str">
        <f>Texts!F190</f>
        <v>1.OG</v>
      </c>
    </row>
    <row r="73" spans="1:7">
      <c r="B73" t="str">
        <f>Texts!F191</f>
        <v>2.OG</v>
      </c>
    </row>
    <row r="74" spans="1:7">
      <c r="B74" t="str">
        <f>Texts!F192</f>
        <v>3.OG</v>
      </c>
    </row>
    <row r="75" spans="1:7">
      <c r="B75" t="str">
        <f>Texts!F193</f>
        <v>4.OG</v>
      </c>
    </row>
    <row r="76" spans="1:7">
      <c r="B76" t="str">
        <f>Texts!F194</f>
        <v>5.OG</v>
      </c>
    </row>
    <row r="77" spans="1:7">
      <c r="B77" t="str">
        <f>Texts!F195</f>
        <v>6.OG</v>
      </c>
    </row>
    <row r="78" spans="1:7">
      <c r="B78" t="str">
        <f>Texts!F196</f>
        <v>7.OG</v>
      </c>
    </row>
    <row r="79" spans="1:7">
      <c r="B79" t="str">
        <f>Texts!F197</f>
        <v>8.OG</v>
      </c>
    </row>
    <row r="80" spans="1:7">
      <c r="B80" t="str">
        <f>Texts!F198</f>
        <v>9.OG</v>
      </c>
    </row>
    <row r="81" spans="1:3">
      <c r="B81" t="str">
        <f>Texts!F199</f>
        <v>10.OG</v>
      </c>
    </row>
    <row r="82" spans="1:3">
      <c r="B82" t="str">
        <f>Texts!F200</f>
        <v>11.OG</v>
      </c>
    </row>
    <row r="83" spans="1:3">
      <c r="B83" t="str">
        <f>Texts!F201</f>
        <v>12.OG</v>
      </c>
    </row>
    <row r="84" spans="1:3">
      <c r="B84" t="str">
        <f>Texts!F202</f>
        <v>1.UG</v>
      </c>
    </row>
    <row r="85" spans="1:3">
      <c r="B85" t="str">
        <f>Texts!F203</f>
        <v>2.UG</v>
      </c>
    </row>
    <row r="86" spans="1:3">
      <c r="B86" t="str">
        <f>Texts!F204</f>
        <v>3.UG</v>
      </c>
    </row>
    <row r="87" spans="1:3">
      <c r="B87" t="str">
        <f>Texts!F205</f>
        <v>4.UG</v>
      </c>
    </row>
    <row r="89" spans="1:3">
      <c r="A89" t="s">
        <v>863</v>
      </c>
      <c r="B89" t="str">
        <f>Texts!F207</f>
        <v>Neuwertig</v>
      </c>
      <c r="C89">
        <v>2</v>
      </c>
    </row>
    <row r="90" spans="1:3">
      <c r="B90" t="str">
        <f>Texts!F208</f>
        <v>Leichte Gebrauchsspuren</v>
      </c>
      <c r="C90">
        <v>1.5</v>
      </c>
    </row>
    <row r="91" spans="1:3">
      <c r="B91" t="str">
        <f>Texts!F209</f>
        <v>Starke Gebrauchsspuren</v>
      </c>
      <c r="C91">
        <v>1</v>
      </c>
    </row>
    <row r="92" spans="1:3">
      <c r="B92" t="str">
        <f>Texts!F210</f>
        <v>Beschädigt</v>
      </c>
      <c r="C92">
        <v>0.5</v>
      </c>
    </row>
    <row r="94" spans="1:3">
      <c r="A94" t="s">
        <v>864</v>
      </c>
      <c r="B94" t="str">
        <f>Texts!F212</f>
        <v>Neuwertig</v>
      </c>
      <c r="C94">
        <v>5</v>
      </c>
    </row>
    <row r="95" spans="1:3">
      <c r="B95" t="str">
        <f>Texts!F213</f>
        <v>Voll funktionsfähig</v>
      </c>
      <c r="C95">
        <v>3</v>
      </c>
    </row>
    <row r="96" spans="1:3">
      <c r="B96" t="str">
        <f>Texts!F214</f>
        <v>Eingeschränkt funktionsfähig</v>
      </c>
      <c r="C96">
        <v>1</v>
      </c>
    </row>
    <row r="97" spans="1:3">
      <c r="B97" t="str">
        <f>Texts!F215</f>
        <v>Defekt (reparierbar)</v>
      </c>
      <c r="C97">
        <v>0.5</v>
      </c>
    </row>
    <row r="98" spans="1:3">
      <c r="B98" t="str">
        <f>Texts!F216</f>
        <v>Defekt (irreparabel)</v>
      </c>
      <c r="C98">
        <v>0</v>
      </c>
    </row>
    <row r="100" spans="1:3">
      <c r="A100" t="s">
        <v>873</v>
      </c>
      <c r="B100" t="str">
        <f>Texts!F218</f>
        <v>Lose</v>
      </c>
      <c r="C100">
        <v>4</v>
      </c>
    </row>
    <row r="101" spans="1:3">
      <c r="B101" t="str">
        <f>Texts!F220</f>
        <v>Geschraubt, gesteckt</v>
      </c>
      <c r="C101">
        <v>3</v>
      </c>
    </row>
    <row r="102" spans="1:3">
      <c r="B102" t="str">
        <f>Texts!F221</f>
        <v>Genagelt, genietet</v>
      </c>
      <c r="C102">
        <v>2</v>
      </c>
    </row>
    <row r="103" spans="1:3">
      <c r="B103" t="str">
        <f>Texts!F219</f>
        <v>Geklebt, geschweisst, gegossen</v>
      </c>
      <c r="C103">
        <v>1</v>
      </c>
    </row>
    <row r="105" spans="1:3">
      <c r="A105" t="s">
        <v>878</v>
      </c>
      <c r="B105" t="str">
        <f>Texts!F223</f>
        <v>Keine</v>
      </c>
      <c r="C105">
        <v>4</v>
      </c>
    </row>
    <row r="106" spans="1:3">
      <c r="B106" t="str">
        <f>Texts!F224</f>
        <v>Unwahrscheinlich</v>
      </c>
      <c r="C106">
        <v>3</v>
      </c>
    </row>
    <row r="107" spans="1:3">
      <c r="B107" t="str">
        <f>Texts!F225</f>
        <v>Unklar</v>
      </c>
      <c r="C107">
        <v>2</v>
      </c>
    </row>
    <row r="108" spans="1:3">
      <c r="B108" t="str">
        <f>Texts!F226</f>
        <v>Wahrscheinlich</v>
      </c>
      <c r="C108">
        <v>1</v>
      </c>
    </row>
    <row r="109" spans="1:3">
      <c r="B109" t="str">
        <f>Texts!F227</f>
        <v>Sicher</v>
      </c>
      <c r="C109">
        <v>0</v>
      </c>
    </row>
    <row r="111" spans="1:3">
      <c r="A111" t="s">
        <v>885</v>
      </c>
      <c r="B111" t="str">
        <f>Texts!F229</f>
        <v>Sehr einfach</v>
      </c>
      <c r="C111">
        <v>4</v>
      </c>
    </row>
    <row r="112" spans="1:3">
      <c r="B112" t="str">
        <f>Texts!F230</f>
        <v>Einfach</v>
      </c>
      <c r="C112">
        <v>3</v>
      </c>
    </row>
    <row r="113" spans="1:3">
      <c r="B113" t="str">
        <f>Texts!F231</f>
        <v>Aufwändig</v>
      </c>
      <c r="C113">
        <v>2</v>
      </c>
    </row>
    <row r="114" spans="1:3">
      <c r="B114" t="str">
        <f>Texts!F232</f>
        <v>Sehr aufwändig</v>
      </c>
      <c r="C114">
        <v>1</v>
      </c>
    </row>
    <row r="115" spans="1:3">
      <c r="B115" t="str">
        <f>Texts!F233</f>
        <v>Unmöglich</v>
      </c>
      <c r="C115">
        <v>0</v>
      </c>
    </row>
    <row r="117" spans="1:3">
      <c r="A117" t="s">
        <v>893</v>
      </c>
      <c r="B117" t="str">
        <f>Texts!F235</f>
        <v>Sehr hoch</v>
      </c>
      <c r="C117">
        <v>999</v>
      </c>
    </row>
    <row r="118" spans="1:3">
      <c r="B118" t="str">
        <f>Texts!F236</f>
        <v>Hoch</v>
      </c>
      <c r="C118">
        <v>200</v>
      </c>
    </row>
    <row r="119" spans="1:3">
      <c r="B119" t="str">
        <f>Texts!F237</f>
        <v>Mittel</v>
      </c>
      <c r="C119">
        <v>100</v>
      </c>
    </row>
    <row r="120" spans="1:3">
      <c r="B120" t="str">
        <f>Texts!F238</f>
        <v>Tief</v>
      </c>
      <c r="C120">
        <v>7.5</v>
      </c>
    </row>
    <row r="121" spans="1:3">
      <c r="B121" t="str">
        <f>Texts!F239</f>
        <v>Sehr tief</v>
      </c>
      <c r="C121">
        <v>1</v>
      </c>
    </row>
    <row r="122" spans="1:3">
      <c r="B122" t="str">
        <f>Texts!F240</f>
        <v>Keines</v>
      </c>
      <c r="C122">
        <v>0</v>
      </c>
    </row>
    <row r="124" spans="1:3">
      <c r="A124" t="s">
        <v>1550</v>
      </c>
      <c r="B124" t="str">
        <f>Texts!F242</f>
        <v>Das Bauteil wurde getestet und enthält keine gefährlichen Stoffe.</v>
      </c>
    </row>
    <row r="125" spans="1:3">
      <c r="B125" t="str">
        <f>Texts!F243</f>
        <v>Das Bauteil wurde getestet und enthält einen gefährlichen Stoff, kann aber nach der Behandlung wiederverwendet werden</v>
      </c>
    </row>
    <row r="126" spans="1:3">
      <c r="B126" t="str">
        <f>Texts!F244</f>
        <v>Das Bauteil wurde nicht getestet, aber der Prüfer wollte auf eine mögliche Gefahr hinweisen.</v>
      </c>
    </row>
    <row r="127" spans="1:3">
      <c r="B127" t="str">
        <f>Texts!F245</f>
        <v>Das Bauteil wurde nicht getestet und der Prüfer möchte keine potenzielle Gefahr hervorheben.</v>
      </c>
    </row>
  </sheetData>
  <sheetProtection algorithmName="SHA-512" hashValue="aZh77NSfoluJ/U9Lsah+/VJ77MzypmZII3dC/6k+XjQ+FDJpMQxEai+OvrIFsqWNecsYUTs9HPMHYlz/Fp60Uw==" saltValue="3AoKtwg1FxttpWUZk7CfvQ==" spinCount="100000" sheet="1" objects="1" scenarios="1" selectLockedCells="1" selectUnlockedCells="1"/>
  <phoneticPr fontId="12"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D72B-D8F5-45EF-8E60-A0AEA6579DC3}">
  <dimension ref="A1:K461"/>
  <sheetViews>
    <sheetView workbookViewId="0">
      <selection activeCell="C4" sqref="C4"/>
    </sheetView>
  </sheetViews>
  <sheetFormatPr baseColWidth="10" defaultRowHeight="12.45"/>
  <cols>
    <col min="1" max="1" width="19.15234375" customWidth="1"/>
    <col min="2" max="5" width="23.84375" customWidth="1"/>
    <col min="6" max="6" width="48" customWidth="1"/>
  </cols>
  <sheetData>
    <row r="1" spans="1:11" ht="17.600000000000001">
      <c r="A1" s="86" t="s">
        <v>2207</v>
      </c>
      <c r="B1" s="87"/>
      <c r="C1" s="87"/>
      <c r="D1" s="87"/>
      <c r="E1" s="87"/>
      <c r="F1" s="87"/>
    </row>
    <row r="3" spans="1:11">
      <c r="A3" s="7" t="s">
        <v>803</v>
      </c>
      <c r="B3" s="7" t="str">
        <f>Constants!B3</f>
        <v>Deutsch</v>
      </c>
      <c r="C3" s="7" t="str">
        <f>Constants!B4</f>
        <v>Français</v>
      </c>
      <c r="D3" s="7" t="str">
        <f>Constants!B5</f>
        <v>Italiano</v>
      </c>
      <c r="E3" s="7" t="str">
        <f>Constants!B6</f>
        <v>English</v>
      </c>
      <c r="F3" s="7" t="s">
        <v>804</v>
      </c>
    </row>
    <row r="4" spans="1:11">
      <c r="A4" t="s">
        <v>917</v>
      </c>
      <c r="B4" t="s">
        <v>2291</v>
      </c>
      <c r="C4" t="s">
        <v>920</v>
      </c>
      <c r="D4" t="s">
        <v>919</v>
      </c>
      <c r="E4" t="s">
        <v>918</v>
      </c>
      <c r="F4" s="8" t="str" cm="1">
        <f t="array" ref="F4">INDEX(B4:E4,1,_xlfn.XMATCH(ConSprache,$B$3:$E$3))</f>
        <v>Potenzialanalyse zirkuläres Bauen ecobau</v>
      </c>
      <c r="J4">
        <f>_xlfn.XMATCH(ConSprache,$B$3:$E$3)</f>
        <v>1</v>
      </c>
      <c r="K4" t="str">
        <f>ConSprache</f>
        <v>Deutsch</v>
      </c>
    </row>
    <row r="5" spans="1:11">
      <c r="A5" t="s">
        <v>1015</v>
      </c>
      <c r="B5" t="s">
        <v>975</v>
      </c>
      <c r="C5" t="s">
        <v>976</v>
      </c>
      <c r="D5" t="s">
        <v>977</v>
      </c>
      <c r="E5" t="s">
        <v>975</v>
      </c>
      <c r="F5" s="8" t="str" cm="1">
        <f t="array" ref="F5">INDEX(B5:E5,1,_xlfn.XMATCH(ConSprache,$B$3:$E$3))</f>
        <v>Version</v>
      </c>
    </row>
    <row r="6" spans="1:11">
      <c r="A6" t="s">
        <v>805</v>
      </c>
      <c r="B6" t="s">
        <v>797</v>
      </c>
      <c r="C6" t="s">
        <v>978</v>
      </c>
      <c r="D6" t="s">
        <v>979</v>
      </c>
      <c r="E6" t="s">
        <v>980</v>
      </c>
      <c r="F6" s="8" t="str" cm="1">
        <f t="array" ref="F6">INDEX(B6:E6,1,_xlfn.XMATCH(ConSprache,$B$3:$E$3))</f>
        <v>Sprache</v>
      </c>
    </row>
    <row r="7" spans="1:11">
      <c r="A7" t="s">
        <v>1014</v>
      </c>
      <c r="B7" t="s">
        <v>981</v>
      </c>
      <c r="C7" t="s">
        <v>982</v>
      </c>
      <c r="D7" t="s">
        <v>983</v>
      </c>
      <c r="E7" t="s">
        <v>984</v>
      </c>
      <c r="F7" s="8" t="str" cm="1">
        <f t="array" ref="F7">INDEX(B7:E7,1,_xlfn.XMATCH(ConSprache,$B$3:$E$3))</f>
        <v xml:space="preserve">Wählen Sie Ihre Sprache: </v>
      </c>
    </row>
    <row r="8" spans="1:11">
      <c r="A8" t="s">
        <v>963</v>
      </c>
      <c r="B8" t="s">
        <v>985</v>
      </c>
      <c r="C8" t="s">
        <v>986</v>
      </c>
      <c r="D8" t="s">
        <v>987</v>
      </c>
      <c r="E8" t="s">
        <v>986</v>
      </c>
      <c r="F8" s="8" t="str" cm="1">
        <f t="array" ref="F8">INDEX(B8:E8,1,_xlfn.XMATCH(ConSprache,$B$3:$E$3))</f>
        <v>Anleitung</v>
      </c>
    </row>
    <row r="9" spans="1:11">
      <c r="A9" t="s">
        <v>964</v>
      </c>
      <c r="B9" t="s">
        <v>988</v>
      </c>
      <c r="C9" t="s">
        <v>989</v>
      </c>
      <c r="D9" t="s">
        <v>1095</v>
      </c>
      <c r="E9" t="s">
        <v>1134</v>
      </c>
      <c r="F9" s="8" t="str" cm="1">
        <f t="array" ref="F9">INDEX(B9:E9,1,_xlfn.XMATCH(ConSprache,$B$3:$E$3))</f>
        <v>1. Wählen Sie oben rechts in diesem Blatt die korrekte Sprache aus.</v>
      </c>
    </row>
    <row r="10" spans="1:11">
      <c r="A10" t="s">
        <v>965</v>
      </c>
      <c r="B10" t="s">
        <v>2263</v>
      </c>
      <c r="C10" t="s">
        <v>2264</v>
      </c>
      <c r="D10" t="s">
        <v>2265</v>
      </c>
      <c r="E10" t="s">
        <v>2266</v>
      </c>
      <c r="F10" s="8" t="str" cm="1">
        <f t="array" ref="F10">INDEX(B10:E10,1,_xlfn.XMATCH(ConSprache,$B$3:$E$3))</f>
        <v>2. Erfassen Sie in diesem Blatt die Projektdaten, die Ziele der Potentialanalyse und die Beteiligten.</v>
      </c>
    </row>
    <row r="11" spans="1:11">
      <c r="A11" t="s">
        <v>966</v>
      </c>
      <c r="B11" t="s">
        <v>2267</v>
      </c>
      <c r="C11" t="s">
        <v>2268</v>
      </c>
      <c r="D11" t="s">
        <v>2269</v>
      </c>
      <c r="E11" t="s">
        <v>2270</v>
      </c>
      <c r="F11" s="8" t="str" cm="1">
        <f t="array" ref="F11">INDEX(B11:E11,1,_xlfn.XMATCH(ConSprache,$B$3:$E$3))</f>
        <v>3. Wechseln Sie auf das Blatt "Bauteilliste" und erfassen Sie die Bauteile, welche rückgebaut oder erhalten werden. Neue Bauteile sind nicht zu erfassen. Geben Sie jedem Bauteil einen prägnanten Namen (Spalte Beschrieb).</v>
      </c>
    </row>
    <row r="12" spans="1:11">
      <c r="A12" t="s">
        <v>967</v>
      </c>
      <c r="B12" t="s">
        <v>1002</v>
      </c>
      <c r="C12" t="s">
        <v>1057</v>
      </c>
      <c r="D12" t="s">
        <v>1096</v>
      </c>
      <c r="E12" t="s">
        <v>1135</v>
      </c>
      <c r="F12" s="8" t="str" cm="1">
        <f t="array" ref="F12">INDEX(B12:E12,1,_xlfn.XMATCH(ConSprache,$B$3:$E$3))</f>
        <v>4. Erfassen Sie in den Spalten "Dimensionen" und "Mengen" die Ausmasse und die Anzahl der Bauteile.</v>
      </c>
    </row>
    <row r="13" spans="1:11">
      <c r="A13" t="s">
        <v>968</v>
      </c>
      <c r="B13" t="s">
        <v>1003</v>
      </c>
      <c r="C13" t="s">
        <v>1058</v>
      </c>
      <c r="D13" t="s">
        <v>1097</v>
      </c>
      <c r="E13" t="s">
        <v>1136</v>
      </c>
      <c r="F13" s="8" t="str" cm="1">
        <f t="array" ref="F13">INDEX(B13:E13,1,_xlfn.XMATCH(ConSprache,$B$3:$E$3))</f>
        <v>5. Erfassen Sie die Lage im Gebäude und den Zustand des Bauteils in den entsprechenden Spalten.</v>
      </c>
    </row>
    <row r="14" spans="1:11">
      <c r="A14" t="s">
        <v>969</v>
      </c>
      <c r="B14" t="s">
        <v>1004</v>
      </c>
      <c r="C14" t="s">
        <v>1059</v>
      </c>
      <c r="D14" t="s">
        <v>1098</v>
      </c>
      <c r="E14" t="s">
        <v>1137</v>
      </c>
      <c r="F14" s="8" t="str" cm="1">
        <f t="array" ref="F14">INDEX(B14:E14,1,_xlfn.XMATCH(ConSprache,$B$3:$E$3))</f>
        <v xml:space="preserve">6. Wählen Sie in den Spalten "Befestigung" und "Demontage" die zutreffenden Einträge aus. In der Spalte "Bemerkungen" können Sie dazu Kommentare anbringen. </v>
      </c>
    </row>
    <row r="15" spans="1:11">
      <c r="A15" t="s">
        <v>970</v>
      </c>
      <c r="B15" t="s">
        <v>2203</v>
      </c>
      <c r="C15" t="s">
        <v>2206</v>
      </c>
      <c r="D15" t="s">
        <v>2205</v>
      </c>
      <c r="E15" t="s">
        <v>2204</v>
      </c>
      <c r="F15" s="8" t="str" cm="1">
        <f t="array" ref="F15">INDEX(B15:E15,1,_xlfn.XMATCH(ConSprache,$B$3:$E$3))</f>
        <v>7. Aus der Spalte "Wiederv.-Potential" ersehen Sie eine automatisierte Bewertung. Schätzen Sie die vorgesehene Anschlussnutzung mittels Auswahl in der Spalte "Vorschlag Anschlussnutzung" ein. Für genauere Infos zu den Bauteilen benützen Sie die Blätter "Element_1" ff.</v>
      </c>
    </row>
    <row r="16" spans="1:11">
      <c r="A16" t="s">
        <v>971</v>
      </c>
      <c r="B16" t="s">
        <v>1035</v>
      </c>
      <c r="C16" t="s">
        <v>1060</v>
      </c>
      <c r="D16" t="s">
        <v>1099</v>
      </c>
      <c r="E16" t="s">
        <v>1138</v>
      </c>
      <c r="F16" s="8" t="str" cm="1">
        <f t="array" ref="F16">INDEX(B16:E16,1,_xlfn.XMATCH(ConSprache,$B$3:$E$3))</f>
        <v>Projektdaten und Beteiligte</v>
      </c>
    </row>
    <row r="17" spans="1:6">
      <c r="A17" t="s">
        <v>1021</v>
      </c>
      <c r="B17" t="s">
        <v>990</v>
      </c>
      <c r="C17" t="s">
        <v>991</v>
      </c>
      <c r="D17" t="s">
        <v>1100</v>
      </c>
      <c r="E17" t="s">
        <v>992</v>
      </c>
      <c r="F17" s="8" t="str" cm="1">
        <f t="array" ref="F17">INDEX(B17:E17,1,_xlfn.XMATCH(ConSprache,$B$3:$E$3))</f>
        <v>Legende</v>
      </c>
    </row>
    <row r="18" spans="1:6">
      <c r="A18" t="s">
        <v>2290</v>
      </c>
      <c r="B18" t="s">
        <v>2271</v>
      </c>
      <c r="C18" t="s">
        <v>2272</v>
      </c>
      <c r="D18" t="s">
        <v>2273</v>
      </c>
      <c r="E18" t="s">
        <v>2274</v>
      </c>
      <c r="F18" s="8" t="str" cm="1">
        <f t="array" ref="F18">INDEX(B18:E18,1,_xlfn.XMATCH(ConSprache,$B$3:$E$3))</f>
        <v>Im Blatt "Bauteilliste" finden Sie die folgenden Typen und Farbcodes der Felder:</v>
      </c>
    </row>
    <row r="19" spans="1:6">
      <c r="A19" t="s">
        <v>2286</v>
      </c>
      <c r="B19" t="s">
        <v>993</v>
      </c>
      <c r="C19" t="s">
        <v>994</v>
      </c>
      <c r="D19" t="s">
        <v>995</v>
      </c>
      <c r="E19" t="s">
        <v>996</v>
      </c>
      <c r="F19" s="8" t="str" cm="1">
        <f t="array" ref="F19">INDEX(B19:E19,1,_xlfn.XMATCH(ConSprache,$B$3:$E$3))</f>
        <v>Eingabefeld</v>
      </c>
    </row>
    <row r="20" spans="1:6">
      <c r="A20" t="s">
        <v>2287</v>
      </c>
      <c r="B20" t="s">
        <v>997</v>
      </c>
      <c r="C20" t="s">
        <v>1061</v>
      </c>
      <c r="D20" t="s">
        <v>998</v>
      </c>
      <c r="E20" t="s">
        <v>1139</v>
      </c>
      <c r="F20" s="8" t="str" cm="1">
        <f t="array" ref="F20">INDEX(B20:E20,1,_xlfn.XMATCH(ConSprache,$B$3:$E$3))</f>
        <v>Listenfeld</v>
      </c>
    </row>
    <row r="21" spans="1:6">
      <c r="A21" t="s">
        <v>2288</v>
      </c>
      <c r="B21" t="s">
        <v>999</v>
      </c>
      <c r="C21" t="s">
        <v>1000</v>
      </c>
      <c r="D21" t="s">
        <v>1101</v>
      </c>
      <c r="E21" t="s">
        <v>1001</v>
      </c>
      <c r="F21" s="8" t="str" cm="1">
        <f t="array" ref="F21">INDEX(B21:E21,1,_xlfn.XMATCH(ConSprache,$B$3:$E$3))</f>
        <v>Ausgabefeld</v>
      </c>
    </row>
    <row r="22" spans="1:6">
      <c r="A22" t="s">
        <v>974</v>
      </c>
      <c r="B22" t="s">
        <v>1026</v>
      </c>
      <c r="C22" t="s">
        <v>1062</v>
      </c>
      <c r="D22" t="s">
        <v>1102</v>
      </c>
      <c r="E22" t="s">
        <v>1140</v>
      </c>
      <c r="F22" s="8" t="str" cm="1">
        <f t="array" ref="F22">INDEX(B22:E22,1,_xlfn.XMATCH(ConSprache,$B$3:$E$3))</f>
        <v>Projektbezeichnung:</v>
      </c>
    </row>
    <row r="23" spans="1:6">
      <c r="A23" t="s">
        <v>972</v>
      </c>
      <c r="B23" t="s">
        <v>1027</v>
      </c>
      <c r="C23" t="s">
        <v>1063</v>
      </c>
      <c r="D23" t="s">
        <v>1103</v>
      </c>
      <c r="E23" t="s">
        <v>1141</v>
      </c>
      <c r="F23" s="8" t="str" cm="1">
        <f t="array" ref="F23">INDEX(B23:E23,1,_xlfn.XMATCH(ConSprache,$B$3:$E$3))</f>
        <v>Adresse:</v>
      </c>
    </row>
    <row r="24" spans="1:6">
      <c r="A24" t="s">
        <v>973</v>
      </c>
      <c r="B24" t="s">
        <v>1028</v>
      </c>
      <c r="C24" t="s">
        <v>1064</v>
      </c>
      <c r="D24" t="s">
        <v>1104</v>
      </c>
      <c r="E24" t="s">
        <v>1142</v>
      </c>
      <c r="F24" s="8" t="str" cm="1">
        <f t="array" ref="F24">INDEX(B24:E24,1,_xlfn.XMATCH(ConSprache,$B$3:$E$3))</f>
        <v>Bauherrschaft:</v>
      </c>
    </row>
    <row r="25" spans="1:6">
      <c r="A25" t="s">
        <v>1007</v>
      </c>
      <c r="B25" t="s">
        <v>1029</v>
      </c>
      <c r="C25" t="s">
        <v>1065</v>
      </c>
      <c r="D25" t="s">
        <v>1105</v>
      </c>
      <c r="E25" t="s">
        <v>1143</v>
      </c>
      <c r="F25" s="8" t="str" cm="1">
        <f t="array" ref="F25">INDEX(B25:E25,1,_xlfn.XMATCH(ConSprache,$B$3:$E$3))</f>
        <v>Gebäudetyp:</v>
      </c>
    </row>
    <row r="26" spans="1:6">
      <c r="A26" t="s">
        <v>1016</v>
      </c>
      <c r="B26" t="s">
        <v>1022</v>
      </c>
      <c r="C26" t="s">
        <v>1066</v>
      </c>
      <c r="D26" t="s">
        <v>1106</v>
      </c>
      <c r="E26" t="s">
        <v>1144</v>
      </c>
      <c r="F26" s="8" t="str" cm="1">
        <f t="array" ref="F26">INDEX(B26:E26,1,_xlfn.XMATCH(ConSprache,$B$3:$E$3))</f>
        <v xml:space="preserve">Bauweise: </v>
      </c>
    </row>
    <row r="27" spans="1:6">
      <c r="A27" t="s">
        <v>1017</v>
      </c>
      <c r="B27" t="s">
        <v>1023</v>
      </c>
      <c r="C27" t="s">
        <v>1406</v>
      </c>
      <c r="D27" t="s">
        <v>1407</v>
      </c>
      <c r="E27" t="s">
        <v>1408</v>
      </c>
      <c r="F27" s="8" t="str" cm="1">
        <f t="array" ref="F27">INDEX(B27:E27,1,_xlfn.XMATCH(ConSprache,$B$3:$E$3))</f>
        <v xml:space="preserve">Baujahr: </v>
      </c>
    </row>
    <row r="28" spans="1:6">
      <c r="A28" t="s">
        <v>1008</v>
      </c>
      <c r="B28" t="s">
        <v>1030</v>
      </c>
      <c r="C28" t="s">
        <v>1067</v>
      </c>
      <c r="D28" t="s">
        <v>1030</v>
      </c>
      <c r="E28" t="s">
        <v>1030</v>
      </c>
      <c r="F28" s="8" t="str" cm="1">
        <f t="array" ref="F28">INDEX(B28:E28,1,_xlfn.XMATCH(ConSprache,$B$3:$E$3))</f>
        <v>GF:</v>
      </c>
    </row>
    <row r="29" spans="1:6">
      <c r="A29" t="s">
        <v>1018</v>
      </c>
      <c r="B29" t="s">
        <v>1025</v>
      </c>
      <c r="C29" t="s">
        <v>1068</v>
      </c>
      <c r="D29" t="s">
        <v>1025</v>
      </c>
      <c r="E29" t="s">
        <v>1025</v>
      </c>
      <c r="F29" s="8" t="str" cm="1">
        <f t="array" ref="F29">INDEX(B29:E29,1,_xlfn.XMATCH(ConSprache,$B$3:$E$3))</f>
        <v xml:space="preserve">EBF: </v>
      </c>
    </row>
    <row r="30" spans="1:6">
      <c r="A30" t="s">
        <v>1009</v>
      </c>
      <c r="B30" t="s">
        <v>1031</v>
      </c>
      <c r="C30" t="s">
        <v>1069</v>
      </c>
      <c r="D30" t="s">
        <v>1107</v>
      </c>
      <c r="E30" t="s">
        <v>1145</v>
      </c>
      <c r="F30" s="8" t="str" cm="1">
        <f t="array" ref="F30">INDEX(B30:E30,1,_xlfn.XMATCH(ConSprache,$B$3:$E$3))</f>
        <v>Erschliessung:</v>
      </c>
    </row>
    <row r="31" spans="1:6">
      <c r="A31" t="s">
        <v>1019</v>
      </c>
      <c r="B31" t="s">
        <v>1032</v>
      </c>
      <c r="C31" t="s">
        <v>1070</v>
      </c>
      <c r="D31" t="s">
        <v>1108</v>
      </c>
      <c r="E31" t="s">
        <v>1146</v>
      </c>
      <c r="F31" s="8" t="str" cm="1">
        <f t="array" ref="F31">INDEX(B31:E31,1,_xlfn.XMATCH(ConSprache,$B$3:$E$3))</f>
        <v>Datum Begehung:</v>
      </c>
    </row>
    <row r="32" spans="1:6">
      <c r="A32" t="s">
        <v>1020</v>
      </c>
      <c r="B32" t="s">
        <v>1024</v>
      </c>
      <c r="C32" t="s">
        <v>1071</v>
      </c>
      <c r="D32" t="s">
        <v>1109</v>
      </c>
      <c r="E32" t="s">
        <v>1147</v>
      </c>
      <c r="F32" s="8" t="str" cm="1">
        <f t="array" ref="F32">INDEX(B32:E32,1,_xlfn.XMATCH(ConSprache,$B$3:$E$3))</f>
        <v xml:space="preserve">Beteiligte Begehung: </v>
      </c>
    </row>
    <row r="33" spans="1:6">
      <c r="A33" t="s">
        <v>1012</v>
      </c>
      <c r="B33" t="s">
        <v>2259</v>
      </c>
      <c r="C33" t="s">
        <v>2260</v>
      </c>
      <c r="D33" t="s">
        <v>2261</v>
      </c>
      <c r="E33" t="s">
        <v>2262</v>
      </c>
      <c r="F33" s="8" t="str" cm="1">
        <f t="array" ref="F33">INDEX(B33:E33,1,_xlfn.XMATCH(ConSprache,$B$3:$E$3))</f>
        <v>Zielformulierung Kreislaufwirtschaft:</v>
      </c>
    </row>
    <row r="34" spans="1:6">
      <c r="A34" t="s">
        <v>1013</v>
      </c>
      <c r="B34" t="s">
        <v>1056</v>
      </c>
      <c r="C34" t="s">
        <v>1072</v>
      </c>
      <c r="D34" t="s">
        <v>1110</v>
      </c>
      <c r="E34" t="s">
        <v>1148</v>
      </c>
      <c r="F34" s="8" t="str" cm="1">
        <f t="array" ref="F34">INDEX(B34:E34,1,_xlfn.XMATCH(ConSprache,$B$3:$E$3))</f>
        <v>Auditor Potentialanalyse:</v>
      </c>
    </row>
    <row r="35" spans="1:6">
      <c r="A35" t="s">
        <v>1010</v>
      </c>
      <c r="B35" t="s">
        <v>1033</v>
      </c>
      <c r="C35" t="s">
        <v>1073</v>
      </c>
      <c r="D35" t="s">
        <v>1111</v>
      </c>
      <c r="E35" t="s">
        <v>1149</v>
      </c>
      <c r="F35" s="8" t="str" cm="1">
        <f t="array" ref="F35">INDEX(B35:E35,1,_xlfn.XMATCH(ConSprache,$B$3:$E$3))</f>
        <v>Firma:</v>
      </c>
    </row>
    <row r="36" spans="1:6">
      <c r="A36" t="s">
        <v>1011</v>
      </c>
      <c r="B36" t="s">
        <v>1027</v>
      </c>
      <c r="C36" t="s">
        <v>1063</v>
      </c>
      <c r="D36" t="s">
        <v>1103</v>
      </c>
      <c r="E36" t="s">
        <v>1141</v>
      </c>
      <c r="F36" s="8" t="str" cm="1">
        <f t="array" ref="F36">INDEX(B36:E36,1,_xlfn.XMATCH(ConSprache,$B$3:$E$3))</f>
        <v>Adresse:</v>
      </c>
    </row>
    <row r="37" spans="1:6">
      <c r="A37" t="s">
        <v>2258</v>
      </c>
      <c r="B37" t="s">
        <v>1034</v>
      </c>
      <c r="C37" t="s">
        <v>1074</v>
      </c>
      <c r="D37" t="s">
        <v>1033</v>
      </c>
      <c r="E37" t="s">
        <v>1150</v>
      </c>
      <c r="F37" s="8" t="str" cm="1">
        <f t="array" ref="F37">INDEX(B37:E37,1,_xlfn.XMATCH(ConSprache,$B$3:$E$3))</f>
        <v>Unterschrift:</v>
      </c>
    </row>
    <row r="38" spans="1:6">
      <c r="A38" t="s">
        <v>1427</v>
      </c>
      <c r="B38" t="s">
        <v>2275</v>
      </c>
      <c r="C38" t="s">
        <v>1428</v>
      </c>
      <c r="D38" t="s">
        <v>1429</v>
      </c>
      <c r="E38" t="s">
        <v>1430</v>
      </c>
      <c r="F38" s="8" t="str" cm="1">
        <f t="array" ref="F38">INDEX(B38:E38,1,_xlfn.XMATCH(ConSprache,$B$3:$E$3))</f>
        <v>Bericht Bauteilliste zirkuläres Bauen ecobau</v>
      </c>
    </row>
    <row r="39" spans="1:6">
      <c r="A39" t="s">
        <v>921</v>
      </c>
      <c r="B39" t="s">
        <v>2276</v>
      </c>
      <c r="C39" t="s">
        <v>2276</v>
      </c>
      <c r="D39" t="s">
        <v>2276</v>
      </c>
      <c r="E39" t="s">
        <v>2276</v>
      </c>
      <c r="F39" s="8" t="str" cm="1">
        <f t="array" ref="F39">INDEX(B39:E39,1,_xlfn.XMATCH(ConSprache,$B$3:$E$3))</f>
        <v>ID</v>
      </c>
    </row>
    <row r="40" spans="1:6">
      <c r="A40" t="s">
        <v>922</v>
      </c>
      <c r="B40" t="s">
        <v>810</v>
      </c>
      <c r="C40" t="s">
        <v>1075</v>
      </c>
      <c r="D40" t="s">
        <v>1112</v>
      </c>
      <c r="E40" t="s">
        <v>1151</v>
      </c>
      <c r="F40" s="8" t="str" cm="1">
        <f t="array" ref="F40">INDEX(B40:E40,1,_xlfn.XMATCH(ConSprache,$B$3:$E$3))</f>
        <v>Bauteilgruppe</v>
      </c>
    </row>
    <row r="41" spans="1:6">
      <c r="A41" t="s">
        <v>923</v>
      </c>
      <c r="B41" t="s">
        <v>811</v>
      </c>
      <c r="C41" t="s">
        <v>1076</v>
      </c>
      <c r="D41" t="s">
        <v>1113</v>
      </c>
      <c r="E41" t="s">
        <v>1152</v>
      </c>
      <c r="F41" s="8" t="str" cm="1">
        <f t="array" ref="F41">INDEX(B41:E41,1,_xlfn.XMATCH(ConSprache,$B$3:$E$3))</f>
        <v>Bauteil</v>
      </c>
    </row>
    <row r="42" spans="1:6">
      <c r="A42" t="s">
        <v>924</v>
      </c>
      <c r="B42" t="s">
        <v>34</v>
      </c>
      <c r="C42" t="s">
        <v>1077</v>
      </c>
      <c r="D42" t="s">
        <v>1114</v>
      </c>
      <c r="E42" t="s">
        <v>1153</v>
      </c>
      <c r="F42" s="8" t="str" cm="1">
        <f t="array" ref="F42">INDEX(B42:E42,1,_xlfn.XMATCH(ConSprache,$B$3:$E$3))</f>
        <v>Bezeichnung</v>
      </c>
    </row>
    <row r="43" spans="1:6">
      <c r="A43" t="s">
        <v>925</v>
      </c>
      <c r="B43" t="s">
        <v>813</v>
      </c>
      <c r="C43" t="s">
        <v>1078</v>
      </c>
      <c r="D43" t="s">
        <v>1115</v>
      </c>
      <c r="E43" t="s">
        <v>1078</v>
      </c>
      <c r="F43" s="8" t="str" cm="1">
        <f t="array" ref="F43">INDEX(B43:E43,1,_xlfn.XMATCH(ConSprache,$B$3:$E$3))</f>
        <v>Dimensionen</v>
      </c>
    </row>
    <row r="44" spans="1:6">
      <c r="A44" t="s">
        <v>926</v>
      </c>
      <c r="B44" t="s">
        <v>812</v>
      </c>
      <c r="C44" t="s">
        <v>1079</v>
      </c>
      <c r="D44" t="s">
        <v>1116</v>
      </c>
      <c r="E44" t="s">
        <v>0</v>
      </c>
      <c r="F44" s="8" t="str" cm="1">
        <f t="array" ref="F44">INDEX(B44:E44,1,_xlfn.XMATCH(ConSprache,$B$3:$E$3))</f>
        <v>Menge</v>
      </c>
    </row>
    <row r="45" spans="1:6">
      <c r="A45" t="s">
        <v>927</v>
      </c>
      <c r="B45" t="s">
        <v>14</v>
      </c>
      <c r="C45" t="s">
        <v>14</v>
      </c>
      <c r="D45" t="s">
        <v>1117</v>
      </c>
      <c r="E45" t="s">
        <v>14</v>
      </c>
      <c r="F45" s="8" t="str" cm="1">
        <f t="array" ref="F45">INDEX(B45:E45,1,_xlfn.XMATCH(ConSprache,$B$3:$E$3))</f>
        <v>Total</v>
      </c>
    </row>
    <row r="46" spans="1:6">
      <c r="A46" t="s">
        <v>928</v>
      </c>
      <c r="B46" t="s">
        <v>814</v>
      </c>
      <c r="C46" t="s">
        <v>1080</v>
      </c>
      <c r="D46" t="s">
        <v>1118</v>
      </c>
      <c r="E46" t="s">
        <v>1154</v>
      </c>
      <c r="F46" s="8" t="str" cm="1">
        <f t="array" ref="F46">INDEX(B46:E46,1,_xlfn.XMATCH(ConSprache,$B$3:$E$3))</f>
        <v>Lage im Gebäude</v>
      </c>
    </row>
    <row r="47" spans="1:6">
      <c r="A47" t="s">
        <v>929</v>
      </c>
      <c r="B47" t="s">
        <v>815</v>
      </c>
      <c r="C47" t="s">
        <v>1081</v>
      </c>
      <c r="D47" t="s">
        <v>1119</v>
      </c>
      <c r="E47" t="s">
        <v>1155</v>
      </c>
      <c r="F47" s="8" t="str" cm="1">
        <f t="array" ref="F47">INDEX(B47:E47,1,_xlfn.XMATCH(ConSprache,$B$3:$E$3))</f>
        <v>Zustand</v>
      </c>
    </row>
    <row r="48" spans="1:6">
      <c r="A48" t="s">
        <v>930</v>
      </c>
      <c r="B48" t="s">
        <v>872</v>
      </c>
      <c r="C48" t="s">
        <v>1082</v>
      </c>
      <c r="D48" t="s">
        <v>1120</v>
      </c>
      <c r="E48" t="s">
        <v>1156</v>
      </c>
      <c r="F48" s="8" t="str" cm="1">
        <f t="array" ref="F48">INDEX(B48:E48,1,_xlfn.XMATCH(ConSprache,$B$3:$E$3))</f>
        <v>Befestigung</v>
      </c>
    </row>
    <row r="49" spans="1:6">
      <c r="A49" t="s">
        <v>931</v>
      </c>
      <c r="B49" t="s">
        <v>819</v>
      </c>
      <c r="C49" t="s">
        <v>1083</v>
      </c>
      <c r="D49" t="s">
        <v>1121</v>
      </c>
      <c r="E49" t="s">
        <v>1157</v>
      </c>
      <c r="F49" s="8" t="str" cm="1">
        <f t="array" ref="F49">INDEX(B49:E49,1,_xlfn.XMATCH(ConSprache,$B$3:$E$3))</f>
        <v>Demontage</v>
      </c>
    </row>
    <row r="50" spans="1:6">
      <c r="A50" t="s">
        <v>932</v>
      </c>
      <c r="B50" t="s">
        <v>816</v>
      </c>
      <c r="C50" t="s">
        <v>1084</v>
      </c>
      <c r="D50" t="s">
        <v>1122</v>
      </c>
      <c r="E50" t="s">
        <v>1158</v>
      </c>
      <c r="F50" s="8" t="str" cm="1">
        <f t="array" ref="F50">INDEX(B50:E50,1,_xlfn.XMATCH(ConSprache,$B$3:$E$3))</f>
        <v>Bemerkungen</v>
      </c>
    </row>
    <row r="51" spans="1:6">
      <c r="A51" t="s">
        <v>933</v>
      </c>
      <c r="B51" t="s">
        <v>1005</v>
      </c>
      <c r="C51" t="s">
        <v>1085</v>
      </c>
      <c r="D51" t="s">
        <v>1123</v>
      </c>
      <c r="E51" t="s">
        <v>1123</v>
      </c>
      <c r="F51" s="8" t="str" cm="1">
        <f t="array" ref="F51">INDEX(B51:E51,1,_xlfn.XMATCH(ConSprache,$B$3:$E$3))</f>
        <v>Wiederv.</v>
      </c>
    </row>
    <row r="52" spans="1:6">
      <c r="A52" t="s">
        <v>934</v>
      </c>
      <c r="B52" t="s">
        <v>2277</v>
      </c>
      <c r="C52" t="s">
        <v>2278</v>
      </c>
      <c r="D52" t="s">
        <v>2279</v>
      </c>
      <c r="E52" t="s">
        <v>2280</v>
      </c>
      <c r="F52" s="8" t="str" cm="1">
        <f t="array" ref="F52">INDEX(B52:E52,1,_xlfn.XMATCH(ConSprache,$B$3:$E$3))</f>
        <v>Empfehlung</v>
      </c>
    </row>
    <row r="53" spans="1:6">
      <c r="A53" t="s">
        <v>936</v>
      </c>
      <c r="B53" t="s">
        <v>916</v>
      </c>
      <c r="C53" t="s">
        <v>1086</v>
      </c>
      <c r="D53" t="s">
        <v>1124</v>
      </c>
      <c r="E53" t="s">
        <v>1086</v>
      </c>
      <c r="F53" s="8" t="str" cm="1">
        <f t="array" ref="F53">INDEX(B53:E53,1,_xlfn.XMATCH(ConSprache,$B$3:$E$3))</f>
        <v>Beschrieb</v>
      </c>
    </row>
    <row r="54" spans="1:6">
      <c r="A54" t="s">
        <v>937</v>
      </c>
      <c r="B54" t="s">
        <v>914</v>
      </c>
      <c r="C54" t="s">
        <v>1087</v>
      </c>
      <c r="D54" t="s">
        <v>1125</v>
      </c>
      <c r="E54" t="s">
        <v>1418</v>
      </c>
      <c r="F54" s="8" t="str" cm="1">
        <f t="array" ref="F54">INDEX(B54:E54,1,_xlfn.XMATCH(ConSprache,$B$3:$E$3))</f>
        <v>Hersteller, Typ</v>
      </c>
    </row>
    <row r="55" spans="1:6">
      <c r="A55" t="s">
        <v>938</v>
      </c>
      <c r="B55" t="s">
        <v>836</v>
      </c>
      <c r="C55" t="s">
        <v>1088</v>
      </c>
      <c r="D55" t="s">
        <v>1244</v>
      </c>
      <c r="E55" t="s">
        <v>1088</v>
      </c>
      <c r="F55" s="8" t="str" cm="1">
        <f t="array" ref="F55">INDEX(B55:E55,1,_xlfn.XMATCH(ConSprache,$B$3:$E$3))</f>
        <v>Typ</v>
      </c>
    </row>
    <row r="56" spans="1:6">
      <c r="A56" t="s">
        <v>939</v>
      </c>
      <c r="B56" t="s">
        <v>826</v>
      </c>
      <c r="C56" t="s">
        <v>1089</v>
      </c>
      <c r="D56" t="s">
        <v>1126</v>
      </c>
      <c r="E56" t="s">
        <v>1425</v>
      </c>
      <c r="F56" s="8" t="str" cm="1">
        <f t="array" ref="F56">INDEX(B56:E56,1,_xlfn.XMATCH(ConSprache,$B$3:$E$3))</f>
        <v>Breite</v>
      </c>
    </row>
    <row r="57" spans="1:6">
      <c r="A57" t="s">
        <v>940</v>
      </c>
      <c r="B57" t="s">
        <v>827</v>
      </c>
      <c r="C57" t="s">
        <v>1090</v>
      </c>
      <c r="D57" t="s">
        <v>1127</v>
      </c>
      <c r="E57" t="s">
        <v>1159</v>
      </c>
      <c r="F57" s="8" t="str" cm="1">
        <f t="array" ref="F57">INDEX(B57:E57,1,_xlfn.XMATCH(ConSprache,$B$3:$E$3))</f>
        <v>Tiefe</v>
      </c>
    </row>
    <row r="58" spans="1:6">
      <c r="A58" t="s">
        <v>941</v>
      </c>
      <c r="B58" t="s">
        <v>828</v>
      </c>
      <c r="C58" t="s">
        <v>1091</v>
      </c>
      <c r="D58" t="s">
        <v>1128</v>
      </c>
      <c r="E58" t="s">
        <v>1160</v>
      </c>
      <c r="F58" s="8" t="str" cm="1">
        <f t="array" ref="F58">INDEX(B58:E58,1,_xlfn.XMATCH(ConSprache,$B$3:$E$3))</f>
        <v>Höhe</v>
      </c>
    </row>
    <row r="59" spans="1:6">
      <c r="A59" t="s">
        <v>942</v>
      </c>
      <c r="B59" t="s">
        <v>829</v>
      </c>
      <c r="C59" t="s">
        <v>1419</v>
      </c>
      <c r="D59" t="s">
        <v>1129</v>
      </c>
      <c r="E59" t="s">
        <v>1161</v>
      </c>
      <c r="F59" s="8" t="str" cm="1">
        <f t="array" ref="F59">INDEX(B59:E59,1,_xlfn.XMATCH(ConSprache,$B$3:$E$3))</f>
        <v>Einh.</v>
      </c>
    </row>
    <row r="60" spans="1:6">
      <c r="A60" t="s">
        <v>943</v>
      </c>
      <c r="B60" t="s">
        <v>843</v>
      </c>
      <c r="C60" t="s">
        <v>1092</v>
      </c>
      <c r="D60" t="s">
        <v>1116</v>
      </c>
      <c r="E60" t="s">
        <v>0</v>
      </c>
      <c r="F60" s="8" t="str" cm="1">
        <f t="array" ref="F60">INDEX(B60:E60,1,_xlfn.XMATCH(ConSprache,$B$3:$E$3))</f>
        <v>Anzahl</v>
      </c>
    </row>
    <row r="61" spans="1:6">
      <c r="A61" t="s">
        <v>944</v>
      </c>
      <c r="B61" t="s">
        <v>829</v>
      </c>
      <c r="C61" t="s">
        <v>1419</v>
      </c>
      <c r="D61" t="s">
        <v>1129</v>
      </c>
      <c r="E61" t="s">
        <v>1161</v>
      </c>
      <c r="F61" s="8" t="str" cm="1">
        <f t="array" ref="F61">INDEX(B61:E61,1,_xlfn.XMATCH(ConSprache,$B$3:$E$3))</f>
        <v>Einh.</v>
      </c>
    </row>
    <row r="62" spans="1:6">
      <c r="A62" t="s">
        <v>945</v>
      </c>
      <c r="B62" t="s">
        <v>812</v>
      </c>
      <c r="C62" t="s">
        <v>1079</v>
      </c>
      <c r="D62" t="s">
        <v>1116</v>
      </c>
      <c r="E62" t="s">
        <v>0</v>
      </c>
      <c r="F62" s="8" t="str" cm="1">
        <f t="array" ref="F62">INDEX(B62:E62,1,_xlfn.XMATCH(ConSprache,$B$3:$E$3))</f>
        <v>Menge</v>
      </c>
    </row>
    <row r="63" spans="1:6">
      <c r="A63" t="s">
        <v>946</v>
      </c>
      <c r="B63" t="s">
        <v>829</v>
      </c>
      <c r="C63" t="s">
        <v>1419</v>
      </c>
      <c r="D63" t="s">
        <v>1130</v>
      </c>
      <c r="E63" t="s">
        <v>1161</v>
      </c>
      <c r="F63" s="8" t="str" cm="1">
        <f t="array" ref="F63">INDEX(B63:E63,1,_xlfn.XMATCH(ConSprache,$B$3:$E$3))</f>
        <v>Einh.</v>
      </c>
    </row>
    <row r="64" spans="1:6">
      <c r="A64" t="s">
        <v>947</v>
      </c>
      <c r="B64" t="s">
        <v>825</v>
      </c>
      <c r="C64" t="s">
        <v>1093</v>
      </c>
      <c r="D64" t="s">
        <v>1131</v>
      </c>
      <c r="E64" t="s">
        <v>1162</v>
      </c>
      <c r="F64" s="8" t="str" cm="1">
        <f t="array" ref="F64">INDEX(B64:E64,1,_xlfn.XMATCH(ConSprache,$B$3:$E$3))</f>
        <v>Geschoss</v>
      </c>
    </row>
    <row r="65" spans="1:6">
      <c r="A65" t="s">
        <v>948</v>
      </c>
      <c r="B65" t="s">
        <v>823</v>
      </c>
      <c r="C65" t="s">
        <v>1094</v>
      </c>
      <c r="D65" t="s">
        <v>1132</v>
      </c>
      <c r="E65" t="s">
        <v>823</v>
      </c>
      <c r="F65" s="8" t="str" cm="1">
        <f t="array" ref="F65">INDEX(B65:E65,1,_xlfn.XMATCH(ConSprache,$B$3:$E$3))</f>
        <v>Text</v>
      </c>
    </row>
    <row r="66" spans="1:6">
      <c r="A66" t="s">
        <v>949</v>
      </c>
      <c r="B66" t="s">
        <v>870</v>
      </c>
      <c r="C66" t="s">
        <v>1401</v>
      </c>
      <c r="D66" t="s">
        <v>1133</v>
      </c>
      <c r="E66" t="s">
        <v>1163</v>
      </c>
      <c r="F66" s="8" t="str" cm="1">
        <f t="array" ref="F66">INDEX(B66:E66,1,_xlfn.XMATCH(ConSprache,$B$3:$E$3))</f>
        <v>Optisch</v>
      </c>
    </row>
    <row r="67" spans="1:6">
      <c r="A67" t="s">
        <v>950</v>
      </c>
      <c r="B67" t="s">
        <v>871</v>
      </c>
      <c r="C67" t="s">
        <v>1324</v>
      </c>
      <c r="D67" t="s">
        <v>1242</v>
      </c>
      <c r="E67" t="s">
        <v>1164</v>
      </c>
      <c r="F67" s="8" t="str" cm="1">
        <f t="array" ref="F67">INDEX(B67:E67,1,_xlfn.XMATCH(ConSprache,$B$3:$E$3))</f>
        <v>Funktion</v>
      </c>
    </row>
    <row r="68" spans="1:6">
      <c r="A68" t="s">
        <v>951</v>
      </c>
      <c r="B68" t="s">
        <v>818</v>
      </c>
      <c r="C68" t="s">
        <v>1325</v>
      </c>
      <c r="D68" t="s">
        <v>1243</v>
      </c>
      <c r="E68" t="s">
        <v>1165</v>
      </c>
      <c r="F68" s="8" t="str" cm="1">
        <f t="array" ref="F68">INDEX(B68:E68,1,_xlfn.XMATCH(ConSprache,$B$3:$E$3))</f>
        <v>Schadstoffe</v>
      </c>
    </row>
    <row r="69" spans="1:6">
      <c r="A69" t="s">
        <v>952</v>
      </c>
      <c r="B69" t="s">
        <v>884</v>
      </c>
      <c r="C69" t="s">
        <v>1088</v>
      </c>
      <c r="D69" t="s">
        <v>1244</v>
      </c>
      <c r="E69" t="s">
        <v>1088</v>
      </c>
      <c r="F69" s="8" t="str" cm="1">
        <f t="array" ref="F69">INDEX(B69:E69,1,_xlfn.XMATCH(ConSprache,$B$3:$E$3))</f>
        <v>Art</v>
      </c>
    </row>
    <row r="70" spans="1:6">
      <c r="A70" t="s">
        <v>953</v>
      </c>
      <c r="B70" t="s">
        <v>915</v>
      </c>
      <c r="C70" t="s">
        <v>1420</v>
      </c>
      <c r="D70" t="s">
        <v>1421</v>
      </c>
      <c r="E70" t="s">
        <v>1426</v>
      </c>
      <c r="F70" s="8" t="str" cm="1">
        <f t="array" ref="F70">INDEX(B70:E70,1,_xlfn.XMATCH(ConSprache,$B$3:$E$3))</f>
        <v>Aufwand (o. Zerst.)</v>
      </c>
    </row>
    <row r="71" spans="1:6">
      <c r="A71" t="s">
        <v>954</v>
      </c>
      <c r="B71" t="s">
        <v>823</v>
      </c>
      <c r="C71" t="s">
        <v>1094</v>
      </c>
      <c r="D71" t="s">
        <v>1132</v>
      </c>
      <c r="E71" t="s">
        <v>823</v>
      </c>
      <c r="F71" s="8" t="str" cm="1">
        <f t="array" ref="F71">INDEX(B71:E71,1,_xlfn.XMATCH(ConSprache,$B$3:$E$3))</f>
        <v>Text</v>
      </c>
    </row>
    <row r="72" spans="1:6">
      <c r="A72" t="s">
        <v>955</v>
      </c>
      <c r="B72" t="s">
        <v>892</v>
      </c>
      <c r="C72" t="s">
        <v>1326</v>
      </c>
      <c r="D72" t="s">
        <v>1245</v>
      </c>
      <c r="E72" t="s">
        <v>892</v>
      </c>
      <c r="F72" s="8" t="str" cm="1">
        <f t="array" ref="F72">INDEX(B72:E72,1,_xlfn.XMATCH(ConSprache,$B$3:$E$3))</f>
        <v>Potential</v>
      </c>
    </row>
    <row r="73" spans="1:6">
      <c r="A73" t="s">
        <v>935</v>
      </c>
      <c r="B73" t="s">
        <v>1006</v>
      </c>
      <c r="C73" t="s">
        <v>1422</v>
      </c>
      <c r="D73" t="s">
        <v>1423</v>
      </c>
      <c r="E73" t="s">
        <v>1424</v>
      </c>
      <c r="F73" s="8" t="str" cm="1">
        <f t="array" ref="F73">INDEX(B73:E73,1,_xlfn.XMATCH(ConSprache,$B$3:$E$3))</f>
        <v>Anschlussnutzung</v>
      </c>
    </row>
    <row r="74" spans="1:6">
      <c r="A74" t="s">
        <v>1536</v>
      </c>
      <c r="B74" t="s">
        <v>2281</v>
      </c>
      <c r="C74" t="s">
        <v>2282</v>
      </c>
      <c r="D74" t="s">
        <v>2283</v>
      </c>
      <c r="E74" t="s">
        <v>2284</v>
      </c>
      <c r="F74" s="8" t="str" cm="1">
        <f t="array" ref="F74">INDEX(B74:E74,1,_xlfn.XMATCH(ConSprache,$B$3:$E$3))</f>
        <v>Detailbeschrieb Bauelement</v>
      </c>
    </row>
    <row r="75" spans="1:6">
      <c r="A75" t="s">
        <v>1521</v>
      </c>
      <c r="B75" t="s">
        <v>1474</v>
      </c>
      <c r="C75" t="s">
        <v>1520</v>
      </c>
      <c r="D75" t="s">
        <v>1519</v>
      </c>
      <c r="E75" t="s">
        <v>1465</v>
      </c>
      <c r="F75" s="8" t="str" cm="1">
        <f t="array" ref="F75">INDEX(B75:E75,1,_xlfn.XMATCH(ConSprache,$B$3:$E$3))</f>
        <v>Rückbau-Inventar</v>
      </c>
    </row>
    <row r="76" spans="1:6">
      <c r="A76" t="s">
        <v>1522</v>
      </c>
      <c r="B76" t="s">
        <v>1475</v>
      </c>
      <c r="C76" t="s">
        <v>1485</v>
      </c>
      <c r="D76" t="s">
        <v>1502</v>
      </c>
      <c r="E76" t="s">
        <v>1466</v>
      </c>
      <c r="F76" s="8" t="str" cm="1">
        <f t="array" ref="F76">INDEX(B76:E76,1,_xlfn.XMATCH(ConSprache,$B$3:$E$3))</f>
        <v>Bauteil-Blatt</v>
      </c>
    </row>
    <row r="77" spans="1:6">
      <c r="A77" t="s">
        <v>1523</v>
      </c>
      <c r="B77" t="s">
        <v>1476</v>
      </c>
      <c r="C77" t="s">
        <v>1486</v>
      </c>
      <c r="D77" t="s">
        <v>1503</v>
      </c>
      <c r="E77" t="s">
        <v>16</v>
      </c>
      <c r="F77" s="8" t="str" cm="1">
        <f t="array" ref="F77">INDEX(B77:E77,1,_xlfn.XMATCH(ConSprache,$B$3:$E$3))</f>
        <v>Bauteil-Identifikation</v>
      </c>
    </row>
    <row r="78" spans="1:6">
      <c r="A78" t="s">
        <v>1524</v>
      </c>
      <c r="B78" t="s">
        <v>1467</v>
      </c>
      <c r="C78" t="s">
        <v>1487</v>
      </c>
      <c r="D78" t="s">
        <v>1504</v>
      </c>
      <c r="E78" t="s">
        <v>15</v>
      </c>
      <c r="F78" s="8" t="str" cm="1">
        <f t="array" ref="F78">INDEX(B78:E78,1,_xlfn.XMATCH(ConSprache,$B$3:$E$3))</f>
        <v>ID-Nummer</v>
      </c>
    </row>
    <row r="79" spans="1:6">
      <c r="A79" t="s">
        <v>1525</v>
      </c>
      <c r="B79" t="s">
        <v>1526</v>
      </c>
      <c r="C79" t="s">
        <v>1543</v>
      </c>
      <c r="D79" t="s">
        <v>1540</v>
      </c>
      <c r="E79" t="s">
        <v>1537</v>
      </c>
      <c r="F79" s="8" t="str" cm="1">
        <f t="array" ref="F79">INDEX(B79:E79,1,_xlfn.XMATCH(ConSprache,$B$3:$E$3))</f>
        <v>eBKP-H erste Ebene</v>
      </c>
    </row>
    <row r="80" spans="1:6">
      <c r="A80" t="s">
        <v>1529</v>
      </c>
      <c r="B80" t="s">
        <v>1527</v>
      </c>
      <c r="C80" t="s">
        <v>1544</v>
      </c>
      <c r="D80" t="s">
        <v>1541</v>
      </c>
      <c r="E80" t="s">
        <v>1538</v>
      </c>
      <c r="F80" s="8" t="str" cm="1">
        <f t="array" ref="F80">INDEX(B80:E80,1,_xlfn.XMATCH(ConSprache,$B$3:$E$3))</f>
        <v>eBKP-H zweite Ebene</v>
      </c>
    </row>
    <row r="81" spans="1:6">
      <c r="A81" t="s">
        <v>1530</v>
      </c>
      <c r="B81" t="s">
        <v>1528</v>
      </c>
      <c r="C81" t="s">
        <v>1545</v>
      </c>
      <c r="D81" t="s">
        <v>1542</v>
      </c>
      <c r="E81" t="s">
        <v>1539</v>
      </c>
      <c r="F81" s="8" t="str" cm="1">
        <f t="array" ref="F81">INDEX(B81:E81,1,_xlfn.XMATCH(ConSprache,$B$3:$E$3))</f>
        <v>eBKP-H dritte Ebene</v>
      </c>
    </row>
    <row r="82" spans="1:6">
      <c r="A82" t="s">
        <v>1531</v>
      </c>
      <c r="B82" t="s">
        <v>1477</v>
      </c>
      <c r="C82" t="s">
        <v>1488</v>
      </c>
      <c r="D82" t="s">
        <v>1505</v>
      </c>
      <c r="E82" t="s">
        <v>12</v>
      </c>
      <c r="F82" s="8" t="str" cm="1">
        <f t="array" ref="F82">INDEX(B82:E82,1,_xlfn.XMATCH(ConSprache,$B$3:$E$3))</f>
        <v>Name des Bauteils</v>
      </c>
    </row>
    <row r="83" spans="1:6">
      <c r="A83" t="s">
        <v>1532</v>
      </c>
      <c r="B83" t="s">
        <v>1468</v>
      </c>
      <c r="C83" t="s">
        <v>1489</v>
      </c>
      <c r="D83" t="s">
        <v>1506</v>
      </c>
      <c r="E83" t="s">
        <v>1</v>
      </c>
      <c r="F83" s="8" t="str" cm="1">
        <f t="array" ref="F83">INDEX(B83:E83,1,_xlfn.XMATCH(ConSprache,$B$3:$E$3))</f>
        <v xml:space="preserve">Ergänzende Bilder </v>
      </c>
    </row>
    <row r="84" spans="1:6">
      <c r="A84" t="s">
        <v>1533</v>
      </c>
      <c r="B84" t="s">
        <v>1478</v>
      </c>
      <c r="C84" t="s">
        <v>1490</v>
      </c>
      <c r="D84" t="s">
        <v>1507</v>
      </c>
      <c r="E84" t="s">
        <v>17</v>
      </c>
      <c r="F84" s="8" t="str" cm="1">
        <f t="array" ref="F84">INDEX(B84:E84,1,_xlfn.XMATCH(ConSprache,$B$3:$E$3))</f>
        <v>Daten zum Bauteil</v>
      </c>
    </row>
    <row r="85" spans="1:6">
      <c r="A85" t="s">
        <v>1555</v>
      </c>
      <c r="B85" t="s">
        <v>1469</v>
      </c>
      <c r="C85" t="s">
        <v>1491</v>
      </c>
      <c r="D85" t="s">
        <v>1508</v>
      </c>
      <c r="E85" t="s">
        <v>2</v>
      </c>
      <c r="F85" s="8" t="str" cm="1">
        <f t="array" ref="F85">INDEX(B85:E85,1,_xlfn.XMATCH(ConSprache,$B$3:$E$3))</f>
        <v>Kontext-Daten</v>
      </c>
    </row>
    <row r="86" spans="1:6">
      <c r="A86" t="s">
        <v>1556</v>
      </c>
      <c r="B86" t="s">
        <v>1479</v>
      </c>
      <c r="C86" t="s">
        <v>1492</v>
      </c>
      <c r="D86" t="s">
        <v>1509</v>
      </c>
      <c r="E86" t="s">
        <v>3</v>
      </c>
      <c r="F86" s="8" t="str" cm="1">
        <f t="array" ref="F86">INDEX(B86:E86,1,_xlfn.XMATCH(ConSprache,$B$3:$E$3))</f>
        <v>Daten zur Befestigung und der Demontage</v>
      </c>
    </row>
    <row r="87" spans="1:6">
      <c r="A87" t="s">
        <v>1557</v>
      </c>
      <c r="B87" t="s">
        <v>1470</v>
      </c>
      <c r="C87" t="s">
        <v>1493</v>
      </c>
      <c r="D87" t="s">
        <v>1510</v>
      </c>
      <c r="E87" t="s">
        <v>18</v>
      </c>
      <c r="F87" s="8" t="str" cm="1">
        <f t="array" ref="F87">INDEX(B87:E87,1,_xlfn.XMATCH(ConSprache,$B$3:$E$3))</f>
        <v>Ökologischer Nutzen</v>
      </c>
    </row>
    <row r="88" spans="1:6">
      <c r="A88" t="s">
        <v>1558</v>
      </c>
      <c r="B88" t="s">
        <v>1480</v>
      </c>
      <c r="C88" t="s">
        <v>1494</v>
      </c>
      <c r="D88" t="s">
        <v>1511</v>
      </c>
      <c r="E88" t="s">
        <v>1464</v>
      </c>
      <c r="F88" s="8" t="str" cm="1">
        <f t="array" ref="F88">INDEX(B88:E88,1,_xlfn.XMATCH(ConSprache,$B$3:$E$3))</f>
        <v xml:space="preserve">Schadstoffe </v>
      </c>
    </row>
    <row r="89" spans="1:6">
      <c r="A89" t="s">
        <v>1549</v>
      </c>
      <c r="B89" t="s">
        <v>1471</v>
      </c>
      <c r="C89" t="s">
        <v>1499</v>
      </c>
      <c r="D89" t="s">
        <v>1516</v>
      </c>
      <c r="E89" t="s">
        <v>8</v>
      </c>
      <c r="F89" s="8" t="str" cm="1">
        <f t="array" ref="F89">INDEX(B89:E89,1,_xlfn.XMATCH(ConSprache,$B$3:$E$3))</f>
        <v>Zusätzliche Dokumente</v>
      </c>
    </row>
    <row r="90" spans="1:6">
      <c r="A90" t="s">
        <v>1534</v>
      </c>
      <c r="B90" t="s">
        <v>1472</v>
      </c>
      <c r="C90" t="s">
        <v>1500</v>
      </c>
      <c r="D90" t="s">
        <v>1517</v>
      </c>
      <c r="E90" t="s">
        <v>9</v>
      </c>
      <c r="F90" s="8" t="str" cm="1">
        <f t="array" ref="F90">INDEX(B90:E90,1,_xlfn.XMATCH(ConSprache,$B$3:$E$3))</f>
        <v>Vorgeschlagene Anwendungen</v>
      </c>
    </row>
    <row r="91" spans="1:6">
      <c r="A91" t="s">
        <v>1561</v>
      </c>
      <c r="B91" t="s">
        <v>1551</v>
      </c>
      <c r="C91" t="s">
        <v>1552</v>
      </c>
      <c r="D91" t="s">
        <v>1553</v>
      </c>
      <c r="E91" t="s">
        <v>1554</v>
      </c>
      <c r="F91" s="8" t="str" cm="1">
        <f t="array" ref="F91">INDEX(B91:E91,1,_xlfn.XMATCH(ConSprache,$B$3:$E$3))</f>
        <v>Andere Unterlagen und Informationen</v>
      </c>
    </row>
    <row r="92" spans="1:6">
      <c r="A92" t="s">
        <v>1562</v>
      </c>
      <c r="B92" t="s">
        <v>1473</v>
      </c>
      <c r="C92" t="s">
        <v>1501</v>
      </c>
      <c r="D92" t="s">
        <v>1518</v>
      </c>
      <c r="E92" t="s">
        <v>10</v>
      </c>
      <c r="F92" s="8" t="str" cm="1">
        <f t="array" ref="F92">INDEX(B92:E92,1,_xlfn.XMATCH(ConSprache,$B$3:$E$3))</f>
        <v>Identifiziertes Wiederverwendungspotenzial: vorläufige Schlussfolgerung</v>
      </c>
    </row>
    <row r="93" spans="1:6">
      <c r="A93" t="s">
        <v>1559</v>
      </c>
      <c r="B93" t="s">
        <v>1535</v>
      </c>
      <c r="C93" t="s">
        <v>1546</v>
      </c>
      <c r="D93" t="s">
        <v>1547</v>
      </c>
      <c r="E93" t="s">
        <v>1548</v>
      </c>
      <c r="F93" s="8" t="str" cm="1">
        <f t="array" ref="F93">INDEX(B93:E93,1,_xlfn.XMATCH(ConSprache,$B$3:$E$3))</f>
        <v>Einschätzung</v>
      </c>
    </row>
    <row r="94" spans="1:6">
      <c r="A94" t="s">
        <v>1560</v>
      </c>
      <c r="B94" t="s">
        <v>916</v>
      </c>
      <c r="C94" t="s">
        <v>1086</v>
      </c>
      <c r="D94" t="s">
        <v>1124</v>
      </c>
      <c r="E94" t="s">
        <v>1086</v>
      </c>
      <c r="F94" s="8" t="str" cm="1">
        <f t="array" ref="F94">INDEX(B94:E94,1,_xlfn.XMATCH(ConSprache,$B$3:$E$3))</f>
        <v>Beschrieb</v>
      </c>
    </row>
    <row r="95" spans="1:6">
      <c r="F95" s="8" cm="1">
        <f t="array" ref="F95">INDEX(B95:E95,1,_xlfn.XMATCH(ConSprache,$B$3:$E$3))</f>
        <v>0</v>
      </c>
    </row>
    <row r="96" spans="1:6">
      <c r="F96" s="8" cm="1">
        <f t="array" ref="F96">INDEX(B96:E96,1,_xlfn.XMATCH(ConSprache,$B$3:$E$3))</f>
        <v>0</v>
      </c>
    </row>
    <row r="97" spans="1:6">
      <c r="F97" s="8" cm="1">
        <f t="array" ref="F97">INDEX(B97:E97,1,_xlfn.XMATCH(ConSprache,$B$3:$E$3))</f>
        <v>0</v>
      </c>
    </row>
    <row r="98" spans="1:6">
      <c r="F98" s="8" cm="1">
        <f t="array" ref="F98">INDEX(B98:E98,1,_xlfn.XMATCH(ConSprache,$B$3:$E$3))</f>
        <v>0</v>
      </c>
    </row>
    <row r="99" spans="1:6">
      <c r="F99" s="8" cm="1">
        <f t="array" ref="F99">INDEX(B99:E99,1,_xlfn.XMATCH(ConSprache,$B$3:$E$3))</f>
        <v>0</v>
      </c>
    </row>
    <row r="100" spans="1:6">
      <c r="F100" s="8" cm="1">
        <f t="array" ref="F100">INDEX(B100:E100,1,_xlfn.XMATCH(ConSprache,$B$3:$E$3))</f>
        <v>0</v>
      </c>
    </row>
    <row r="101" spans="1:6">
      <c r="F101" s="8" cm="1">
        <f t="array" ref="F101">INDEX(B101:E101,1,_xlfn.XMATCH(ConSprache,$B$3:$E$3))</f>
        <v>0</v>
      </c>
    </row>
    <row r="102" spans="1:6">
      <c r="F102" s="8" cm="1">
        <f t="array" ref="F102">INDEX(B102:E102,1,_xlfn.XMATCH(ConSprache,$B$3:$E$3))</f>
        <v>0</v>
      </c>
    </row>
    <row r="103" spans="1:6">
      <c r="F103" s="8" cm="1">
        <f t="array" ref="F103">INDEX(B103:E103,1,_xlfn.XMATCH(ConSprache,$B$3:$E$3))</f>
        <v>0</v>
      </c>
    </row>
    <row r="104" spans="1:6">
      <c r="F104" s="8" cm="1">
        <f t="array" ref="F104">INDEX(B104:E104,1,_xlfn.XMATCH(ConSprache,$B$3:$E$3))</f>
        <v>0</v>
      </c>
    </row>
    <row r="105" spans="1:6">
      <c r="F105" s="8" cm="1">
        <f t="array" ref="F105">INDEX(B105:E105,1,_xlfn.XMATCH(ConSprache,$B$3:$E$3))</f>
        <v>0</v>
      </c>
    </row>
    <row r="106" spans="1:6">
      <c r="F106" s="8" cm="1">
        <f t="array" ref="F106">INDEX(B106:E106,1,_xlfn.XMATCH(ConSprache,$B$3:$E$3))</f>
        <v>0</v>
      </c>
    </row>
    <row r="108" spans="1:6">
      <c r="A108" s="7" t="s">
        <v>1048</v>
      </c>
    </row>
    <row r="109" spans="1:6">
      <c r="A109" t="s">
        <v>1036</v>
      </c>
      <c r="B109" t="s">
        <v>1037</v>
      </c>
      <c r="C109" t="s">
        <v>1402</v>
      </c>
      <c r="D109" t="s">
        <v>1403</v>
      </c>
      <c r="E109" t="s">
        <v>1404</v>
      </c>
      <c r="F109" s="8" t="str" cm="1">
        <f t="array" ref="F109">INDEX(B109:E109,1,_xlfn.XMATCH(ConSprache,$B$3:$E$3))</f>
        <v>Wohnen MFH</v>
      </c>
    </row>
    <row r="110" spans="1:6">
      <c r="B110" t="s">
        <v>1038</v>
      </c>
      <c r="C110" t="s">
        <v>1327</v>
      </c>
      <c r="D110" t="s">
        <v>1246</v>
      </c>
      <c r="E110" t="s">
        <v>1166</v>
      </c>
      <c r="F110" s="8" t="str" cm="1">
        <f t="array" ref="F110">INDEX(B110:E110,1,_xlfn.XMATCH(ConSprache,$B$3:$E$3))</f>
        <v>Kleine Wohnbauten</v>
      </c>
    </row>
    <row r="111" spans="1:6">
      <c r="B111" t="s">
        <v>1039</v>
      </c>
      <c r="C111" t="s">
        <v>1167</v>
      </c>
      <c r="D111" t="s">
        <v>1247</v>
      </c>
      <c r="E111" t="s">
        <v>1167</v>
      </c>
      <c r="F111" s="8" t="str" cm="1">
        <f t="array" ref="F111">INDEX(B111:E111,1,_xlfn.XMATCH(ConSprache,$B$3:$E$3))</f>
        <v>Verwaltung</v>
      </c>
    </row>
    <row r="112" spans="1:6">
      <c r="B112" t="s">
        <v>1040</v>
      </c>
      <c r="C112" t="s">
        <v>1328</v>
      </c>
      <c r="D112" t="s">
        <v>1248</v>
      </c>
      <c r="E112" t="s">
        <v>1168</v>
      </c>
      <c r="F112" s="8" t="str" cm="1">
        <f t="array" ref="F112">INDEX(B112:E112,1,_xlfn.XMATCH(ConSprache,$B$3:$E$3))</f>
        <v>Schule</v>
      </c>
    </row>
    <row r="113" spans="1:6">
      <c r="B113" t="s">
        <v>1041</v>
      </c>
      <c r="C113" t="s">
        <v>1329</v>
      </c>
      <c r="D113" t="s">
        <v>1249</v>
      </c>
      <c r="E113" t="s">
        <v>1405</v>
      </c>
      <c r="F113" s="8" t="str" cm="1">
        <f t="array" ref="F113">INDEX(B113:E113,1,_xlfn.XMATCH(ConSprache,$B$3:$E$3))</f>
        <v>Verkauf</v>
      </c>
    </row>
    <row r="114" spans="1:6">
      <c r="B114" t="s">
        <v>1042</v>
      </c>
      <c r="C114" t="s">
        <v>1042</v>
      </c>
      <c r="D114" t="s">
        <v>1250</v>
      </c>
      <c r="E114" t="s">
        <v>1042</v>
      </c>
      <c r="F114" s="8" t="str" cm="1">
        <f t="array" ref="F114">INDEX(B114:E114,1,_xlfn.XMATCH(ConSprache,$B$3:$E$3))</f>
        <v>Restaurant</v>
      </c>
    </row>
    <row r="115" spans="1:6">
      <c r="B115" t="s">
        <v>1043</v>
      </c>
      <c r="C115" t="s">
        <v>1330</v>
      </c>
      <c r="D115" t="s">
        <v>1251</v>
      </c>
      <c r="E115" t="s">
        <v>1169</v>
      </c>
      <c r="F115" s="8" t="str" cm="1">
        <f t="array" ref="F115">INDEX(B115:E115,1,_xlfn.XMATCH(ConSprache,$B$3:$E$3))</f>
        <v>Museen</v>
      </c>
    </row>
    <row r="116" spans="1:6">
      <c r="B116" t="s">
        <v>1044</v>
      </c>
      <c r="C116" t="s">
        <v>1331</v>
      </c>
      <c r="D116" t="s">
        <v>1252</v>
      </c>
      <c r="E116" t="s">
        <v>1170</v>
      </c>
      <c r="F116" s="8" t="str" cm="1">
        <f t="array" ref="F116">INDEX(B116:E116,1,_xlfn.XMATCH(ConSprache,$B$3:$E$3))</f>
        <v>Spital</v>
      </c>
    </row>
    <row r="117" spans="1:6">
      <c r="B117" t="s">
        <v>1045</v>
      </c>
      <c r="C117" t="s">
        <v>1045</v>
      </c>
      <c r="D117" t="s">
        <v>1253</v>
      </c>
      <c r="E117" t="s">
        <v>1171</v>
      </c>
      <c r="F117" s="8" t="str" cm="1">
        <f t="array" ref="F117">INDEX(B117:E117,1,_xlfn.XMATCH(ConSprache,$B$3:$E$3))</f>
        <v>Industrie</v>
      </c>
    </row>
    <row r="118" spans="1:6">
      <c r="B118" t="s">
        <v>1046</v>
      </c>
      <c r="C118" t="s">
        <v>1332</v>
      </c>
      <c r="D118" t="s">
        <v>1254</v>
      </c>
      <c r="E118" t="s">
        <v>1172</v>
      </c>
      <c r="F118" s="8" t="str" cm="1">
        <f t="array" ref="F118">INDEX(B118:E118,1,_xlfn.XMATCH(ConSprache,$B$3:$E$3))</f>
        <v>Kleine Schulbauten</v>
      </c>
    </row>
    <row r="119" spans="1:6">
      <c r="B119" t="s">
        <v>1047</v>
      </c>
      <c r="C119" t="s">
        <v>1333</v>
      </c>
      <c r="D119" t="s">
        <v>1255</v>
      </c>
      <c r="E119" t="s">
        <v>1173</v>
      </c>
      <c r="F119" s="8" t="str" cm="1">
        <f t="array" ref="F119">INDEX(B119:E119,1,_xlfn.XMATCH(ConSprache,$B$3:$E$3))</f>
        <v>Sportbauten</v>
      </c>
    </row>
    <row r="120" spans="1:6">
      <c r="F120" s="8" cm="1">
        <f t="array" ref="F120">INDEX(B120:E120,1,_xlfn.XMATCH(ConSprache,$B$3:$E$3))</f>
        <v>0</v>
      </c>
    </row>
    <row r="121" spans="1:6">
      <c r="A121" t="s">
        <v>1055</v>
      </c>
      <c r="B121" t="s">
        <v>1049</v>
      </c>
      <c r="C121" t="s">
        <v>1334</v>
      </c>
      <c r="D121" t="s">
        <v>1256</v>
      </c>
      <c r="E121" t="s">
        <v>1174</v>
      </c>
      <c r="F121" s="8" t="str" cm="1">
        <f t="array" ref="F121">INDEX(B121:E121,1,_xlfn.XMATCH(ConSprache,$B$3:$E$3))</f>
        <v>Massivbau schwer</v>
      </c>
    </row>
    <row r="122" spans="1:6">
      <c r="B122" t="s">
        <v>1050</v>
      </c>
      <c r="C122" t="s">
        <v>1335</v>
      </c>
      <c r="D122" t="s">
        <v>1257</v>
      </c>
      <c r="E122" t="s">
        <v>1175</v>
      </c>
      <c r="F122" s="8" t="str" cm="1">
        <f t="array" ref="F122">INDEX(B122:E122,1,_xlfn.XMATCH(ConSprache,$B$3:$E$3))</f>
        <v>Massivbau leicht</v>
      </c>
    </row>
    <row r="123" spans="1:6">
      <c r="B123" t="s">
        <v>1051</v>
      </c>
      <c r="C123" t="s">
        <v>1336</v>
      </c>
      <c r="D123" t="s">
        <v>1258</v>
      </c>
      <c r="E123" t="s">
        <v>1176</v>
      </c>
      <c r="F123" s="8" t="str" cm="1">
        <f t="array" ref="F123">INDEX(B123:E123,1,_xlfn.XMATCH(ConSprache,$B$3:$E$3))</f>
        <v>Blockbau Holz</v>
      </c>
    </row>
    <row r="124" spans="1:6">
      <c r="B124" t="s">
        <v>1052</v>
      </c>
      <c r="C124" t="s">
        <v>1337</v>
      </c>
      <c r="D124" t="s">
        <v>1259</v>
      </c>
      <c r="E124" t="s">
        <v>1177</v>
      </c>
      <c r="F124" s="8" t="str" cm="1">
        <f t="array" ref="F124">INDEX(B124:E124,1,_xlfn.XMATCH(ConSprache,$B$3:$E$3))</f>
        <v>Leichtbau Holz</v>
      </c>
    </row>
    <row r="125" spans="1:6">
      <c r="B125" t="s">
        <v>1053</v>
      </c>
      <c r="C125" t="s">
        <v>1338</v>
      </c>
      <c r="D125" t="s">
        <v>1260</v>
      </c>
      <c r="E125" t="s">
        <v>1178</v>
      </c>
      <c r="F125" s="8" t="str" cm="1">
        <f t="array" ref="F125">INDEX(B125:E125,1,_xlfn.XMATCH(ConSprache,$B$3:$E$3))</f>
        <v>Leichtbau Stahl</v>
      </c>
    </row>
    <row r="126" spans="1:6">
      <c r="B126" t="s">
        <v>1054</v>
      </c>
      <c r="C126" t="s">
        <v>1339</v>
      </c>
      <c r="D126" t="s">
        <v>1261</v>
      </c>
      <c r="E126" t="s">
        <v>1179</v>
      </c>
      <c r="F126" s="8" t="str" cm="1">
        <f t="array" ref="F126">INDEX(B126:E126,1,_xlfn.XMATCH(ConSprache,$B$3:$E$3))</f>
        <v>Mischbau</v>
      </c>
    </row>
    <row r="127" spans="1:6">
      <c r="F127" s="8" cm="1">
        <f t="array" ref="F127">INDEX(B127:E127,1,_xlfn.XMATCH(ConSprache,$B$3:$E$3))</f>
        <v>0</v>
      </c>
    </row>
    <row r="128" spans="1:6">
      <c r="A128" t="s">
        <v>806</v>
      </c>
      <c r="B128" t="s">
        <v>897</v>
      </c>
      <c r="C128" t="s">
        <v>1340</v>
      </c>
      <c r="D128" t="s">
        <v>1262</v>
      </c>
      <c r="E128" t="s">
        <v>1180</v>
      </c>
      <c r="F128" s="8" t="str" cm="1">
        <f t="array" ref="F128">INDEX(B128:E128,1,_xlfn.XMATCH(ConSprache,$B$3:$E$3))</f>
        <v>Innenausbauteile</v>
      </c>
    </row>
    <row r="129" spans="1:6">
      <c r="B129" t="s">
        <v>33</v>
      </c>
      <c r="C129" t="s">
        <v>1341</v>
      </c>
      <c r="D129" t="s">
        <v>1263</v>
      </c>
      <c r="E129" t="s">
        <v>1181</v>
      </c>
      <c r="F129" s="8" t="str" cm="1">
        <f t="array" ref="F129">INDEX(B129:E129,1,_xlfn.XMATCH(ConSprache,$B$3:$E$3))</f>
        <v>Gebäudehülle</v>
      </c>
    </row>
    <row r="130" spans="1:6">
      <c r="B130" t="s">
        <v>31</v>
      </c>
      <c r="C130" t="s">
        <v>1342</v>
      </c>
      <c r="D130" t="s">
        <v>1264</v>
      </c>
      <c r="E130" t="s">
        <v>1182</v>
      </c>
      <c r="F130" s="8" t="str" cm="1">
        <f t="array" ref="F130">INDEX(B130:E130,1,_xlfn.XMATCH(ConSprache,$B$3:$E$3))</f>
        <v>Aussenbauteile</v>
      </c>
    </row>
    <row r="131" spans="1:6">
      <c r="B131" t="s">
        <v>895</v>
      </c>
      <c r="C131" t="s">
        <v>1343</v>
      </c>
      <c r="D131" t="s">
        <v>1265</v>
      </c>
      <c r="E131" t="s">
        <v>1183</v>
      </c>
      <c r="F131" s="8" t="str" cm="1">
        <f t="array" ref="F131">INDEX(B131:E131,1,_xlfn.XMATCH(ConSprache,$B$3:$E$3))</f>
        <v>Gebäudetechnik</v>
      </c>
    </row>
    <row r="132" spans="1:6">
      <c r="B132" t="s">
        <v>896</v>
      </c>
      <c r="C132" t="s">
        <v>1344</v>
      </c>
      <c r="D132" t="s">
        <v>1266</v>
      </c>
      <c r="E132" t="s">
        <v>1184</v>
      </c>
      <c r="F132" s="8" t="str" cm="1">
        <f t="array" ref="F132">INDEX(B132:E132,1,_xlfn.XMATCH(ConSprache,$B$3:$E$3))</f>
        <v>Tragstruktur</v>
      </c>
    </row>
    <row r="133" spans="1:6">
      <c r="F133" s="8" cm="1">
        <f t="array" ref="F133">INDEX(B133:E133,1,_xlfn.XMATCH(ConSprache,$B$3:$E$3))</f>
        <v>0</v>
      </c>
    </row>
    <row r="134" spans="1:6">
      <c r="A134" t="s">
        <v>807</v>
      </c>
      <c r="B134" t="s">
        <v>903</v>
      </c>
      <c r="C134" t="s">
        <v>1345</v>
      </c>
      <c r="D134" t="s">
        <v>1267</v>
      </c>
      <c r="E134" t="s">
        <v>1185</v>
      </c>
      <c r="F134" s="8" t="str" cm="1">
        <f t="array" ref="F134">INDEX(B134:E134,1,_xlfn.XMATCH(ConSprache,$B$3:$E$3))</f>
        <v>Küchen</v>
      </c>
    </row>
    <row r="135" spans="1:6">
      <c r="B135" t="s">
        <v>904</v>
      </c>
      <c r="C135" t="s">
        <v>1346</v>
      </c>
      <c r="D135" t="s">
        <v>1268</v>
      </c>
      <c r="E135" t="s">
        <v>1186</v>
      </c>
      <c r="F135" s="8" t="str" cm="1">
        <f t="array" ref="F135">INDEX(B135:E135,1,_xlfn.XMATCH(ConSprache,$B$3:$E$3))</f>
        <v>Einbaumöbel</v>
      </c>
    </row>
    <row r="136" spans="1:6">
      <c r="B136" t="s">
        <v>21</v>
      </c>
      <c r="C136" t="s">
        <v>1347</v>
      </c>
      <c r="D136" t="s">
        <v>1269</v>
      </c>
      <c r="E136" t="s">
        <v>1187</v>
      </c>
      <c r="F136" s="8" t="str" cm="1">
        <f t="array" ref="F136">INDEX(B136:E136,1,_xlfn.XMATCH(ConSprache,$B$3:$E$3))</f>
        <v>Innentüren (Brandschutztüren, normale Türen)</v>
      </c>
    </row>
    <row r="137" spans="1:6">
      <c r="B137" t="s">
        <v>22</v>
      </c>
      <c r="C137" t="s">
        <v>1348</v>
      </c>
      <c r="D137" t="s">
        <v>1270</v>
      </c>
      <c r="E137" t="s">
        <v>1188</v>
      </c>
      <c r="F137" s="8" t="str" cm="1">
        <f t="array" ref="F137">INDEX(B137:E137,1,_xlfn.XMATCH(ConSprache,$B$3:$E$3))</f>
        <v>Parkett- und Riemenböden</v>
      </c>
    </row>
    <row r="138" spans="1:6">
      <c r="B138" t="s">
        <v>26</v>
      </c>
      <c r="C138" t="s">
        <v>1349</v>
      </c>
      <c r="D138" t="s">
        <v>1271</v>
      </c>
      <c r="E138" t="s">
        <v>1189</v>
      </c>
      <c r="F138" s="8" t="str" cm="1">
        <f t="array" ref="F138">INDEX(B138:E138,1,_xlfn.XMATCH(ConSprache,$B$3:$E$3))</f>
        <v>Einbauschränke und -küchen</v>
      </c>
    </row>
    <row r="139" spans="1:6">
      <c r="B139" t="s">
        <v>905</v>
      </c>
      <c r="C139" t="s">
        <v>1350</v>
      </c>
      <c r="D139" t="s">
        <v>1272</v>
      </c>
      <c r="E139" t="s">
        <v>1190</v>
      </c>
      <c r="F139" s="8" t="str" cm="1">
        <f t="array" ref="F139">INDEX(B139:E139,1,_xlfn.XMATCH(ConSprache,$B$3:$E$3))</f>
        <v>Elementwände</v>
      </c>
    </row>
    <row r="140" spans="1:6">
      <c r="B140" t="s">
        <v>906</v>
      </c>
      <c r="C140" t="s">
        <v>1351</v>
      </c>
      <c r="D140" t="s">
        <v>1273</v>
      </c>
      <c r="E140" t="s">
        <v>1191</v>
      </c>
      <c r="F140" s="8" t="str" cm="1">
        <f t="array" ref="F140">INDEX(B140:E140,1,_xlfn.XMATCH(ConSprache,$B$3:$E$3))</f>
        <v>Wandbekleidungen</v>
      </c>
    </row>
    <row r="141" spans="1:6">
      <c r="B141" t="s">
        <v>907</v>
      </c>
      <c r="C141" t="s">
        <v>1352</v>
      </c>
      <c r="D141" t="s">
        <v>1274</v>
      </c>
      <c r="E141" t="s">
        <v>1192</v>
      </c>
      <c r="F141" s="8" t="str" cm="1">
        <f t="array" ref="F141">INDEX(B141:E141,1,_xlfn.XMATCH(ConSprache,$B$3:$E$3))</f>
        <v>Deckenbekleidungen</v>
      </c>
    </row>
    <row r="142" spans="1:6">
      <c r="F142" s="8" cm="1">
        <f t="array" ref="F142">INDEX(B142:E142,1,_xlfn.XMATCH(ConSprache,$B$3:$E$3))</f>
        <v>0</v>
      </c>
    </row>
    <row r="143" spans="1:6">
      <c r="A143" t="s">
        <v>809</v>
      </c>
      <c r="B143" t="s">
        <v>27</v>
      </c>
      <c r="C143" t="s">
        <v>1353</v>
      </c>
      <c r="D143" t="s">
        <v>1275</v>
      </c>
      <c r="E143" t="s">
        <v>1193</v>
      </c>
      <c r="F143" s="8" t="str" cm="1">
        <f t="array" ref="F143">INDEX(B143:E143,1,_xlfn.XMATCH(ConSprache,$B$3:$E$3))</f>
        <v>Fassadenbleche</v>
      </c>
    </row>
    <row r="144" spans="1:6">
      <c r="B144" t="s">
        <v>28</v>
      </c>
      <c r="C144" t="s">
        <v>1354</v>
      </c>
      <c r="D144" t="s">
        <v>1276</v>
      </c>
      <c r="E144" t="s">
        <v>1194</v>
      </c>
      <c r="F144" s="8" t="str" cm="1">
        <f t="array" ref="F144">INDEX(B144:E144,1,_xlfn.XMATCH(ConSprache,$B$3:$E$3))</f>
        <v>Fenster</v>
      </c>
    </row>
    <row r="145" spans="1:6">
      <c r="B145" t="s">
        <v>29</v>
      </c>
      <c r="C145" t="s">
        <v>1355</v>
      </c>
      <c r="D145" t="s">
        <v>1277</v>
      </c>
      <c r="E145" t="s">
        <v>1195</v>
      </c>
      <c r="F145" s="8" t="str" cm="1">
        <f t="array" ref="F145">INDEX(B145:E145,1,_xlfn.XMATCH(ConSprache,$B$3:$E$3))</f>
        <v>Geländer</v>
      </c>
    </row>
    <row r="146" spans="1:6">
      <c r="B146" t="s">
        <v>30</v>
      </c>
      <c r="C146" t="s">
        <v>1356</v>
      </c>
      <c r="D146" t="s">
        <v>1278</v>
      </c>
      <c r="E146" t="s">
        <v>1196</v>
      </c>
      <c r="F146" s="8" t="str" cm="1">
        <f t="array" ref="F146">INDEX(B146:E146,1,_xlfn.XMATCH(ConSprache,$B$3:$E$3))</f>
        <v>Dämmungen</v>
      </c>
    </row>
    <row r="147" spans="1:6">
      <c r="B147" t="s">
        <v>908</v>
      </c>
      <c r="C147" t="s">
        <v>1357</v>
      </c>
      <c r="D147" t="s">
        <v>1279</v>
      </c>
      <c r="E147" t="s">
        <v>1197</v>
      </c>
      <c r="F147" s="8" t="str" cm="1">
        <f t="array" ref="F147">INDEX(B147:E147,1,_xlfn.XMATCH(ConSprache,$B$3:$E$3))</f>
        <v>Dachrinnen und Fallrohre</v>
      </c>
    </row>
    <row r="148" spans="1:6">
      <c r="B148" t="s">
        <v>909</v>
      </c>
      <c r="C148" t="s">
        <v>1358</v>
      </c>
      <c r="D148" t="s">
        <v>1280</v>
      </c>
      <c r="E148" t="s">
        <v>1198</v>
      </c>
      <c r="F148" s="8" t="str" cm="1">
        <f t="array" ref="F148">INDEX(B148:E148,1,_xlfn.XMATCH(ConSprache,$B$3:$E$3))</f>
        <v>Bedachungsmaterialien</v>
      </c>
    </row>
    <row r="149" spans="1:6">
      <c r="F149" s="8" cm="1">
        <f t="array" ref="F149">INDEX(B149:E149,1,_xlfn.XMATCH(ConSprache,$B$3:$E$3))</f>
        <v>0</v>
      </c>
    </row>
    <row r="150" spans="1:6">
      <c r="A150" t="s">
        <v>808</v>
      </c>
      <c r="B150" t="s">
        <v>32</v>
      </c>
      <c r="C150" t="s">
        <v>1359</v>
      </c>
      <c r="D150" t="s">
        <v>1281</v>
      </c>
      <c r="E150" t="s">
        <v>1199</v>
      </c>
      <c r="F150" s="8" t="str" cm="1">
        <f t="array" ref="F150">INDEX(B150:E150,1,_xlfn.XMATCH(ConSprache,$B$3:$E$3))</f>
        <v>Briefkästen</v>
      </c>
    </row>
    <row r="151" spans="1:6">
      <c r="B151" t="s">
        <v>900</v>
      </c>
      <c r="C151" t="s">
        <v>1360</v>
      </c>
      <c r="D151" t="s">
        <v>1282</v>
      </c>
      <c r="E151" t="s">
        <v>1200</v>
      </c>
      <c r="F151" s="8" t="str" cm="1">
        <f t="array" ref="F151">INDEX(B151:E151,1,_xlfn.XMATCH(ConSprache,$B$3:$E$3))</f>
        <v>Treppenstufen</v>
      </c>
    </row>
    <row r="152" spans="1:6">
      <c r="B152" t="s">
        <v>901</v>
      </c>
      <c r="C152" t="s">
        <v>1361</v>
      </c>
      <c r="D152" t="s">
        <v>1283</v>
      </c>
      <c r="E152" t="s">
        <v>1201</v>
      </c>
      <c r="F152" s="8" t="str" cm="1">
        <f t="array" ref="F152">INDEX(B152:E152,1,_xlfn.XMATCH(ConSprache,$B$3:$E$3))</f>
        <v>Beläge (Platten, Steine etc.)</v>
      </c>
    </row>
    <row r="153" spans="1:6">
      <c r="B153" t="s">
        <v>902</v>
      </c>
      <c r="C153" t="s">
        <v>1362</v>
      </c>
      <c r="D153" t="s">
        <v>1284</v>
      </c>
      <c r="E153" t="s">
        <v>1202</v>
      </c>
      <c r="F153" s="8" t="str" cm="1">
        <f t="array" ref="F153">INDEX(B153:E153,1,_xlfn.XMATCH(ConSprache,$B$3:$E$3))</f>
        <v>Mauersteine</v>
      </c>
    </row>
    <row r="154" spans="1:6">
      <c r="F154" s="8" cm="1">
        <f t="array" ref="F154">INDEX(B154:E154,1,_xlfn.XMATCH(ConSprache,$B$3:$E$3))</f>
        <v>0</v>
      </c>
    </row>
    <row r="155" spans="1:6">
      <c r="A155" t="s">
        <v>899</v>
      </c>
      <c r="B155" t="s">
        <v>23</v>
      </c>
      <c r="C155" t="s">
        <v>1363</v>
      </c>
      <c r="D155" t="s">
        <v>1285</v>
      </c>
      <c r="E155" t="s">
        <v>1203</v>
      </c>
      <c r="F155" s="8" t="str" cm="1">
        <f t="array" ref="F155">INDEX(B155:E155,1,_xlfn.XMATCH(ConSprache,$B$3:$E$3))</f>
        <v>Leuchten</v>
      </c>
    </row>
    <row r="156" spans="1:6">
      <c r="B156" t="s">
        <v>24</v>
      </c>
      <c r="C156" t="s">
        <v>1364</v>
      </c>
      <c r="D156" t="s">
        <v>1286</v>
      </c>
      <c r="E156" t="s">
        <v>1204</v>
      </c>
      <c r="F156" s="8" t="str" cm="1">
        <f t="array" ref="F156">INDEX(B156:E156,1,_xlfn.XMATCH(ConSprache,$B$3:$E$3))</f>
        <v>Sanitärapparate</v>
      </c>
    </row>
    <row r="157" spans="1:6">
      <c r="B157" t="s">
        <v>911</v>
      </c>
      <c r="C157" t="s">
        <v>1365</v>
      </c>
      <c r="D157" t="s">
        <v>1287</v>
      </c>
      <c r="E157" t="s">
        <v>1205</v>
      </c>
      <c r="F157" s="8" t="str" cm="1">
        <f t="array" ref="F157">INDEX(B157:E157,1,_xlfn.XMATCH(ConSprache,$B$3:$E$3))</f>
        <v>Heizkörper, Kühldecken</v>
      </c>
    </row>
    <row r="158" spans="1:6">
      <c r="B158" t="s">
        <v>25</v>
      </c>
      <c r="C158" t="s">
        <v>1366</v>
      </c>
      <c r="D158" t="s">
        <v>1288</v>
      </c>
      <c r="E158" t="s">
        <v>1206</v>
      </c>
      <c r="F158" s="8" t="str" cm="1">
        <f t="array" ref="F158">INDEX(B158:E158,1,_xlfn.XMATCH(ConSprache,$B$3:$E$3))</f>
        <v>Einbaugeräte</v>
      </c>
    </row>
    <row r="159" spans="1:6">
      <c r="B159" t="s">
        <v>910</v>
      </c>
      <c r="C159" t="s">
        <v>1367</v>
      </c>
      <c r="D159" t="s">
        <v>1289</v>
      </c>
      <c r="E159" t="s">
        <v>1207</v>
      </c>
      <c r="F159" s="8" t="str" cm="1">
        <f t="array" ref="F159">INDEX(B159:E159,1,_xlfn.XMATCH(ConSprache,$B$3:$E$3))</f>
        <v>Lüftungsanlagen</v>
      </c>
    </row>
    <row r="160" spans="1:6">
      <c r="B160" t="s">
        <v>111</v>
      </c>
      <c r="C160" t="s">
        <v>1368</v>
      </c>
      <c r="D160" t="s">
        <v>1290</v>
      </c>
      <c r="E160" t="s">
        <v>1208</v>
      </c>
      <c r="F160" s="8" t="str" cm="1">
        <f t="array" ref="F160">INDEX(B160:E160,1,_xlfn.XMATCH(ConSprache,$B$3:$E$3))</f>
        <v>Wärmeerzeugung</v>
      </c>
    </row>
    <row r="161" spans="1:6">
      <c r="B161" t="s">
        <v>117</v>
      </c>
      <c r="C161" t="s">
        <v>1369</v>
      </c>
      <c r="D161" t="s">
        <v>1291</v>
      </c>
      <c r="E161" t="s">
        <v>1209</v>
      </c>
      <c r="F161" s="8" t="str" cm="1">
        <f t="array" ref="F161">INDEX(B161:E161,1,_xlfn.XMATCH(ConSprache,$B$3:$E$3))</f>
        <v>Kälteerzeugung</v>
      </c>
    </row>
    <row r="162" spans="1:6">
      <c r="F162" s="8" cm="1">
        <f t="array" ref="F162">INDEX(B162:E162,1,_xlfn.XMATCH(ConSprache,$B$3:$E$3))</f>
        <v>0</v>
      </c>
    </row>
    <row r="163" spans="1:6">
      <c r="A163" t="s">
        <v>898</v>
      </c>
      <c r="B163" t="s">
        <v>19</v>
      </c>
      <c r="C163" t="s">
        <v>1370</v>
      </c>
      <c r="D163" t="s">
        <v>1292</v>
      </c>
      <c r="E163" t="s">
        <v>1210</v>
      </c>
      <c r="F163" s="8" t="str" cm="1">
        <f t="array" ref="F163">INDEX(B163:E163,1,_xlfn.XMATCH(ConSprache,$B$3:$E$3))</f>
        <v>Holz- und Stahlstrukturen</v>
      </c>
    </row>
    <row r="164" spans="1:6">
      <c r="B164" t="s">
        <v>20</v>
      </c>
      <c r="C164" t="s">
        <v>1371</v>
      </c>
      <c r="D164" t="s">
        <v>1293</v>
      </c>
      <c r="E164" t="s">
        <v>1211</v>
      </c>
      <c r="F164" s="8" t="str" cm="1">
        <f t="array" ref="F164">INDEX(B164:E164,1,_xlfn.XMATCH(ConSprache,$B$3:$E$3))</f>
        <v>Holz- und Stahltreppen</v>
      </c>
    </row>
    <row r="165" spans="1:6">
      <c r="B165" t="s">
        <v>912</v>
      </c>
      <c r="C165" t="s">
        <v>1372</v>
      </c>
      <c r="D165" t="s">
        <v>1294</v>
      </c>
      <c r="E165" t="s">
        <v>1212</v>
      </c>
      <c r="F165" s="8" t="str" cm="1">
        <f t="array" ref="F165">INDEX(B165:E165,1,_xlfn.XMATCH(ConSprache,$B$3:$E$3))</f>
        <v>Betonstützen</v>
      </c>
    </row>
    <row r="166" spans="1:6">
      <c r="B166" t="s">
        <v>913</v>
      </c>
      <c r="C166" t="s">
        <v>1373</v>
      </c>
      <c r="D166" t="s">
        <v>1295</v>
      </c>
      <c r="E166" t="s">
        <v>1213</v>
      </c>
      <c r="F166" s="8" t="str" cm="1">
        <f t="array" ref="F166">INDEX(B166:E166,1,_xlfn.XMATCH(ConSprache,$B$3:$E$3))</f>
        <v>Betonelemente</v>
      </c>
    </row>
    <row r="167" spans="1:6">
      <c r="B167" t="s">
        <v>902</v>
      </c>
      <c r="C167" t="s">
        <v>1362</v>
      </c>
      <c r="D167" t="s">
        <v>1296</v>
      </c>
      <c r="E167" t="s">
        <v>1214</v>
      </c>
      <c r="F167" s="8" t="str" cm="1">
        <f t="array" ref="F167">INDEX(B167:E167,1,_xlfn.XMATCH(ConSprache,$B$3:$E$3))</f>
        <v>Mauersteine</v>
      </c>
    </row>
    <row r="168" spans="1:6">
      <c r="F168" s="8" cm="1">
        <f t="array" ref="F168">INDEX(B168:E168,1,_xlfn.XMATCH(ConSprache,$B$3:$E$3))</f>
        <v>0</v>
      </c>
    </row>
    <row r="169" spans="1:6">
      <c r="A169" t="s">
        <v>820</v>
      </c>
      <c r="B169" t="s">
        <v>888</v>
      </c>
      <c r="C169" t="s">
        <v>1374</v>
      </c>
      <c r="D169" t="s">
        <v>1297</v>
      </c>
      <c r="E169" t="s">
        <v>1215</v>
      </c>
      <c r="F169" s="8" t="str" cm="1">
        <f t="array" ref="F169">INDEX(B169:E169,1,_xlfn.XMATCH(ConSprache,$B$3:$E$3))</f>
        <v>Erhaltung am Ort</v>
      </c>
    </row>
    <row r="170" spans="1:6">
      <c r="B170" t="s">
        <v>821</v>
      </c>
      <c r="C170" t="s">
        <v>1375</v>
      </c>
      <c r="D170" t="s">
        <v>1298</v>
      </c>
      <c r="E170" t="s">
        <v>1216</v>
      </c>
      <c r="F170" s="8" t="str" cm="1">
        <f t="array" ref="F170">INDEX(B170:E170,1,_xlfn.XMATCH(ConSprache,$B$3:$E$3))</f>
        <v>Wiederverwendung in gleichem Vorhaben</v>
      </c>
    </row>
    <row r="171" spans="1:6">
      <c r="B171" t="s">
        <v>822</v>
      </c>
      <c r="C171" t="s">
        <v>1376</v>
      </c>
      <c r="D171" t="s">
        <v>1299</v>
      </c>
      <c r="E171" t="s">
        <v>1217</v>
      </c>
      <c r="F171" s="8" t="str" cm="1">
        <f t="array" ref="F171">INDEX(B171:E171,1,_xlfn.XMATCH(ConSprache,$B$3:$E$3))</f>
        <v>Wiederverwendung in anderem Vorhaben</v>
      </c>
    </row>
    <row r="172" spans="1:6">
      <c r="B172" t="s">
        <v>889</v>
      </c>
      <c r="C172" t="s">
        <v>1377</v>
      </c>
      <c r="D172" t="s">
        <v>1300</v>
      </c>
      <c r="E172" t="s">
        <v>1218</v>
      </c>
      <c r="F172" s="8" t="str" cm="1">
        <f t="array" ref="F172">INDEX(B172:E172,1,_xlfn.XMATCH(ConSprache,$B$3:$E$3))</f>
        <v>Ausschreibung auf Plattform</v>
      </c>
    </row>
    <row r="173" spans="1:6">
      <c r="B173" t="s">
        <v>891</v>
      </c>
      <c r="C173" t="s">
        <v>1378</v>
      </c>
      <c r="D173" t="s">
        <v>1301</v>
      </c>
      <c r="E173" t="s">
        <v>1219</v>
      </c>
      <c r="F173" s="8" t="str" cm="1">
        <f t="array" ref="F173">INDEX(B173:E173,1,_xlfn.XMATCH(ConSprache,$B$3:$E$3))</f>
        <v>Rückbau mit stoffl. Recycling</v>
      </c>
    </row>
    <row r="174" spans="1:6">
      <c r="B174" t="s">
        <v>890</v>
      </c>
      <c r="C174" t="s">
        <v>1379</v>
      </c>
      <c r="D174" t="s">
        <v>1302</v>
      </c>
      <c r="E174" t="s">
        <v>1220</v>
      </c>
      <c r="F174" s="8" t="str" cm="1">
        <f t="array" ref="F174">INDEX(B174:E174,1,_xlfn.XMATCH(ConSprache,$B$3:$E$3))</f>
        <v>Rückbau mit Entsorgung</v>
      </c>
    </row>
    <row r="175" spans="1:6">
      <c r="F175" s="8" cm="1">
        <f t="array" ref="F175">INDEX(B175:E175,1,_xlfn.XMATCH(ConSprache,$B$3:$E$3))</f>
        <v>0</v>
      </c>
    </row>
    <row r="176" spans="1:6">
      <c r="A176" t="s">
        <v>835</v>
      </c>
      <c r="B176" t="s">
        <v>831</v>
      </c>
      <c r="C176" t="s">
        <v>1221</v>
      </c>
      <c r="D176" t="s">
        <v>1303</v>
      </c>
      <c r="E176" t="s">
        <v>1221</v>
      </c>
      <c r="F176" s="8" t="str" cm="1">
        <f t="array" ref="F176">INDEX(B176:E176,1,_xlfn.XMATCH(ConSprache,$B$3:$E$3))</f>
        <v>Stk</v>
      </c>
    </row>
    <row r="177" spans="1:6">
      <c r="B177" t="s">
        <v>834</v>
      </c>
      <c r="C177" t="s">
        <v>834</v>
      </c>
      <c r="D177" t="s">
        <v>834</v>
      </c>
      <c r="E177" t="s">
        <v>834</v>
      </c>
      <c r="F177" s="8" t="str" cm="1">
        <f t="array" ref="F177">INDEX(B177:E177,1,_xlfn.XMATCH(ConSprache,$B$3:$E$3))</f>
        <v>m3</v>
      </c>
    </row>
    <row r="178" spans="1:6">
      <c r="B178" t="s">
        <v>832</v>
      </c>
      <c r="C178" t="s">
        <v>832</v>
      </c>
      <c r="D178" t="s">
        <v>832</v>
      </c>
      <c r="E178" t="s">
        <v>832</v>
      </c>
      <c r="F178" s="8" t="str" cm="1">
        <f t="array" ref="F178">INDEX(B178:E178,1,_xlfn.XMATCH(ConSprache,$B$3:$E$3))</f>
        <v>m2</v>
      </c>
    </row>
    <row r="179" spans="1:6">
      <c r="B179" t="s">
        <v>833</v>
      </c>
      <c r="C179" t="s">
        <v>833</v>
      </c>
      <c r="D179" t="s">
        <v>833</v>
      </c>
      <c r="E179" t="s">
        <v>833</v>
      </c>
      <c r="F179" s="8" t="str" cm="1">
        <f t="array" ref="F179">INDEX(B179:E179,1,_xlfn.XMATCH(ConSprache,$B$3:$E$3))</f>
        <v>m1</v>
      </c>
    </row>
    <row r="180" spans="1:6">
      <c r="B180" t="s">
        <v>824</v>
      </c>
      <c r="C180" t="s">
        <v>824</v>
      </c>
      <c r="D180" t="s">
        <v>824</v>
      </c>
      <c r="E180" t="s">
        <v>824</v>
      </c>
      <c r="F180" s="8" t="str" cm="1">
        <f t="array" ref="F180">INDEX(B180:E180,1,_xlfn.XMATCH(ConSprache,$B$3:$E$3))</f>
        <v>kg</v>
      </c>
    </row>
    <row r="181" spans="1:6">
      <c r="F181" s="8" cm="1">
        <f t="array" ref="F181">INDEX(B181:E181,1,_xlfn.XMATCH(ConSprache,$B$3:$E$3))</f>
        <v>0</v>
      </c>
    </row>
    <row r="182" spans="1:6">
      <c r="F182" s="8" cm="1">
        <f t="array" ref="F182">INDEX(B182:E182,1,_xlfn.XMATCH(ConSprache,$B$3:$E$3))</f>
        <v>0</v>
      </c>
    </row>
    <row r="183" spans="1:6">
      <c r="A183" t="s">
        <v>839</v>
      </c>
      <c r="B183" t="s">
        <v>838</v>
      </c>
      <c r="C183" t="s">
        <v>1380</v>
      </c>
      <c r="D183" t="s">
        <v>1304</v>
      </c>
      <c r="E183" t="s">
        <v>1222</v>
      </c>
      <c r="F183" s="8" t="str" cm="1">
        <f t="array" ref="F183">INDEX(B183:E183,1,_xlfn.XMATCH(ConSprache,$B$3:$E$3))</f>
        <v>Stück</v>
      </c>
    </row>
    <row r="184" spans="1:6">
      <c r="B184" t="s">
        <v>840</v>
      </c>
      <c r="C184" t="s">
        <v>1381</v>
      </c>
      <c r="D184" t="s">
        <v>1305</v>
      </c>
      <c r="E184" t="s">
        <v>13</v>
      </c>
      <c r="F184" s="8" t="str" cm="1">
        <f t="array" ref="F184">INDEX(B184:E184,1,_xlfn.XMATCH(ConSprache,$B$3:$E$3))</f>
        <v>Länge</v>
      </c>
    </row>
    <row r="185" spans="1:6">
      <c r="B185" t="s">
        <v>830</v>
      </c>
      <c r="C185" t="s">
        <v>1382</v>
      </c>
      <c r="D185" t="s">
        <v>1306</v>
      </c>
      <c r="E185" t="s">
        <v>1223</v>
      </c>
      <c r="F185" s="8" t="str" cm="1">
        <f t="array" ref="F185">INDEX(B185:E185,1,_xlfn.XMATCH(ConSprache,$B$3:$E$3))</f>
        <v>Fläche</v>
      </c>
    </row>
    <row r="186" spans="1:6">
      <c r="B186" t="s">
        <v>837</v>
      </c>
      <c r="C186" t="s">
        <v>1224</v>
      </c>
      <c r="D186" t="s">
        <v>1224</v>
      </c>
      <c r="E186" t="s">
        <v>1224</v>
      </c>
      <c r="F186" s="8" t="str" cm="1">
        <f t="array" ref="F186">INDEX(B186:E186,1,_xlfn.XMATCH(ConSprache,$B$3:$E$3))</f>
        <v>Volumen</v>
      </c>
    </row>
    <row r="187" spans="1:6">
      <c r="B187" t="s">
        <v>817</v>
      </c>
      <c r="C187" t="s">
        <v>1383</v>
      </c>
      <c r="D187" t="s">
        <v>1307</v>
      </c>
      <c r="E187" t="s">
        <v>1225</v>
      </c>
      <c r="F187" s="8" t="str" cm="1">
        <f t="array" ref="F187">INDEX(B187:E187,1,_xlfn.XMATCH(ConSprache,$B$3:$E$3))</f>
        <v>Gewicht</v>
      </c>
    </row>
    <row r="188" spans="1:6">
      <c r="F188" s="8" cm="1">
        <f t="array" ref="F188">INDEX(B188:E188,1,_xlfn.XMATCH(ConSprache,$B$3:$E$3))</f>
        <v>0</v>
      </c>
    </row>
    <row r="189" spans="1:6">
      <c r="A189" t="s">
        <v>844</v>
      </c>
      <c r="B189" t="s">
        <v>845</v>
      </c>
      <c r="C189" t="s">
        <v>1384</v>
      </c>
      <c r="D189" t="s">
        <v>2242</v>
      </c>
      <c r="E189" t="s">
        <v>2241</v>
      </c>
      <c r="F189" s="8" t="str" cm="1">
        <f t="array" ref="F189">INDEX(B189:E189,1,_xlfn.XMATCH(ConSprache,$B$3:$E$3))</f>
        <v>EG</v>
      </c>
    </row>
    <row r="190" spans="1:6">
      <c r="B190" t="s">
        <v>846</v>
      </c>
      <c r="C190" t="s">
        <v>2208</v>
      </c>
      <c r="D190" t="s">
        <v>2235</v>
      </c>
      <c r="E190" t="s">
        <v>2240</v>
      </c>
      <c r="F190" s="8" t="str" cm="1">
        <f t="array" ref="F190">INDEX(B190:E190,1,_xlfn.XMATCH(ConSprache,$B$3:$E$3))</f>
        <v>1.OG</v>
      </c>
    </row>
    <row r="191" spans="1:6">
      <c r="B191" t="s">
        <v>847</v>
      </c>
      <c r="C191" t="s">
        <v>2209</v>
      </c>
      <c r="D191" t="s">
        <v>2224</v>
      </c>
      <c r="E191" t="s">
        <v>2252</v>
      </c>
      <c r="F191" s="8" t="str" cm="1">
        <f t="array" ref="F191">INDEX(B191:E191,1,_xlfn.XMATCH(ConSprache,$B$3:$E$3))</f>
        <v>2.OG</v>
      </c>
    </row>
    <row r="192" spans="1:6">
      <c r="B192" t="s">
        <v>848</v>
      </c>
      <c r="C192" t="s">
        <v>2210</v>
      </c>
      <c r="D192" t="s">
        <v>2225</v>
      </c>
      <c r="E192" t="s">
        <v>2253</v>
      </c>
      <c r="F192" s="8" t="str" cm="1">
        <f t="array" ref="F192">INDEX(B192:E192,1,_xlfn.XMATCH(ConSprache,$B$3:$E$3))</f>
        <v>3.OG</v>
      </c>
    </row>
    <row r="193" spans="1:6">
      <c r="B193" t="s">
        <v>849</v>
      </c>
      <c r="C193" t="s">
        <v>2211</v>
      </c>
      <c r="D193" t="s">
        <v>2226</v>
      </c>
      <c r="E193" t="s">
        <v>2243</v>
      </c>
      <c r="F193" s="8" t="str" cm="1">
        <f t="array" ref="F193">INDEX(B193:E193,1,_xlfn.XMATCH(ConSprache,$B$3:$E$3))</f>
        <v>4.OG</v>
      </c>
    </row>
    <row r="194" spans="1:6">
      <c r="B194" t="s">
        <v>850</v>
      </c>
      <c r="C194" t="s">
        <v>2212</v>
      </c>
      <c r="D194" t="s">
        <v>2227</v>
      </c>
      <c r="E194" t="s">
        <v>2244</v>
      </c>
      <c r="F194" s="8" t="str" cm="1">
        <f t="array" ref="F194">INDEX(B194:E194,1,_xlfn.XMATCH(ConSprache,$B$3:$E$3))</f>
        <v>5.OG</v>
      </c>
    </row>
    <row r="195" spans="1:6">
      <c r="B195" t="s">
        <v>851</v>
      </c>
      <c r="C195" t="s">
        <v>2213</v>
      </c>
      <c r="D195" t="s">
        <v>2228</v>
      </c>
      <c r="E195" t="s">
        <v>2245</v>
      </c>
      <c r="F195" s="8" t="str" cm="1">
        <f t="array" ref="F195">INDEX(B195:E195,1,_xlfn.XMATCH(ConSprache,$B$3:$E$3))</f>
        <v>6.OG</v>
      </c>
    </row>
    <row r="196" spans="1:6">
      <c r="B196" t="s">
        <v>852</v>
      </c>
      <c r="C196" t="s">
        <v>2214</v>
      </c>
      <c r="D196" t="s">
        <v>2229</v>
      </c>
      <c r="E196" t="s">
        <v>2246</v>
      </c>
      <c r="F196" s="8" t="str" cm="1">
        <f t="array" ref="F196">INDEX(B196:E196,1,_xlfn.XMATCH(ConSprache,$B$3:$E$3))</f>
        <v>7.OG</v>
      </c>
    </row>
    <row r="197" spans="1:6">
      <c r="B197" t="s">
        <v>853</v>
      </c>
      <c r="C197" t="s">
        <v>2215</v>
      </c>
      <c r="D197" t="s">
        <v>2230</v>
      </c>
      <c r="E197" t="s">
        <v>2247</v>
      </c>
      <c r="F197" s="8" t="str" cm="1">
        <f t="array" ref="F197">INDEX(B197:E197,1,_xlfn.XMATCH(ConSprache,$B$3:$E$3))</f>
        <v>8.OG</v>
      </c>
    </row>
    <row r="198" spans="1:6">
      <c r="B198" t="s">
        <v>854</v>
      </c>
      <c r="C198" t="s">
        <v>2223</v>
      </c>
      <c r="D198" t="s">
        <v>2231</v>
      </c>
      <c r="E198" t="s">
        <v>2248</v>
      </c>
      <c r="F198" s="8" t="str" cm="1">
        <f t="array" ref="F198">INDEX(B198:E198,1,_xlfn.XMATCH(ConSprache,$B$3:$E$3))</f>
        <v>9.OG</v>
      </c>
    </row>
    <row r="199" spans="1:6">
      <c r="B199" t="s">
        <v>855</v>
      </c>
      <c r="C199" t="s">
        <v>2216</v>
      </c>
      <c r="D199" t="s">
        <v>2232</v>
      </c>
      <c r="E199" t="s">
        <v>2249</v>
      </c>
      <c r="F199" s="8" t="str" cm="1">
        <f t="array" ref="F199">INDEX(B199:E199,1,_xlfn.XMATCH(ConSprache,$B$3:$E$3))</f>
        <v>10.OG</v>
      </c>
    </row>
    <row r="200" spans="1:6">
      <c r="B200" t="s">
        <v>860</v>
      </c>
      <c r="C200" t="s">
        <v>2217</v>
      </c>
      <c r="D200" t="s">
        <v>2233</v>
      </c>
      <c r="E200" t="s">
        <v>2250</v>
      </c>
      <c r="F200" s="8" t="str" cm="1">
        <f t="array" ref="F200">INDEX(B200:E200,1,_xlfn.XMATCH(ConSprache,$B$3:$E$3))</f>
        <v>11.OG</v>
      </c>
    </row>
    <row r="201" spans="1:6">
      <c r="B201" t="s">
        <v>861</v>
      </c>
      <c r="C201" t="s">
        <v>2218</v>
      </c>
      <c r="D201" t="s">
        <v>2234</v>
      </c>
      <c r="E201" t="s">
        <v>2251</v>
      </c>
      <c r="F201" s="8" t="str" cm="1">
        <f t="array" ref="F201">INDEX(B201:E201,1,_xlfn.XMATCH(ConSprache,$B$3:$E$3))</f>
        <v>12.OG</v>
      </c>
    </row>
    <row r="202" spans="1:6">
      <c r="B202" t="s">
        <v>856</v>
      </c>
      <c r="C202" t="s">
        <v>2221</v>
      </c>
      <c r="D202" t="s">
        <v>2236</v>
      </c>
      <c r="E202" t="s">
        <v>2254</v>
      </c>
      <c r="F202" s="8" t="str" cm="1">
        <f t="array" ref="F202">INDEX(B202:E202,1,_xlfn.XMATCH(ConSprache,$B$3:$E$3))</f>
        <v>1.UG</v>
      </c>
    </row>
    <row r="203" spans="1:6">
      <c r="B203" t="s">
        <v>857</v>
      </c>
      <c r="C203" t="s">
        <v>2222</v>
      </c>
      <c r="D203" t="s">
        <v>2237</v>
      </c>
      <c r="E203" t="s">
        <v>2255</v>
      </c>
      <c r="F203" s="8" t="str" cm="1">
        <f t="array" ref="F203">INDEX(B203:E203,1,_xlfn.XMATCH(ConSprache,$B$3:$E$3))</f>
        <v>2.UG</v>
      </c>
    </row>
    <row r="204" spans="1:6">
      <c r="B204" t="s">
        <v>858</v>
      </c>
      <c r="C204" t="s">
        <v>2219</v>
      </c>
      <c r="D204" t="s">
        <v>2238</v>
      </c>
      <c r="E204" t="s">
        <v>2256</v>
      </c>
      <c r="F204" s="8" t="str" cm="1">
        <f t="array" ref="F204">INDEX(B204:E204,1,_xlfn.XMATCH(ConSprache,$B$3:$E$3))</f>
        <v>3.UG</v>
      </c>
    </row>
    <row r="205" spans="1:6">
      <c r="B205" t="s">
        <v>859</v>
      </c>
      <c r="C205" t="s">
        <v>2220</v>
      </c>
      <c r="D205" t="s">
        <v>2239</v>
      </c>
      <c r="E205" t="s">
        <v>2257</v>
      </c>
      <c r="F205" s="8" t="str" cm="1">
        <f t="array" ref="F205">INDEX(B205:E205,1,_xlfn.XMATCH(ConSprache,$B$3:$E$3))</f>
        <v>4.UG</v>
      </c>
    </row>
    <row r="206" spans="1:6">
      <c r="F206" s="8" cm="1">
        <f t="array" ref="F206">INDEX(B206:E206,1,_xlfn.XMATCH(ConSprache,$B$3:$E$3))</f>
        <v>0</v>
      </c>
    </row>
    <row r="207" spans="1:6">
      <c r="A207" t="s">
        <v>863</v>
      </c>
      <c r="B207" t="s">
        <v>862</v>
      </c>
      <c r="C207" t="s">
        <v>1385</v>
      </c>
      <c r="D207" t="s">
        <v>1308</v>
      </c>
      <c r="E207" t="s">
        <v>1226</v>
      </c>
      <c r="F207" s="8" t="str" cm="1">
        <f t="array" ref="F207">INDEX(B207:E207,1,_xlfn.XMATCH(ConSprache,$B$3:$E$3))</f>
        <v>Neuwertig</v>
      </c>
    </row>
    <row r="208" spans="1:6">
      <c r="B208" t="s">
        <v>868</v>
      </c>
      <c r="C208" t="s">
        <v>1386</v>
      </c>
      <c r="D208" t="s">
        <v>1309</v>
      </c>
      <c r="E208" t="s">
        <v>1227</v>
      </c>
      <c r="F208" s="8" t="str" cm="1">
        <f t="array" ref="F208">INDEX(B208:E208,1,_xlfn.XMATCH(ConSprache,$B$3:$E$3))</f>
        <v>Leichte Gebrauchsspuren</v>
      </c>
    </row>
    <row r="209" spans="1:6">
      <c r="B209" t="s">
        <v>867</v>
      </c>
      <c r="C209" t="s">
        <v>1387</v>
      </c>
      <c r="D209" t="s">
        <v>1310</v>
      </c>
      <c r="E209" t="s">
        <v>1228</v>
      </c>
      <c r="F209" s="8" t="str" cm="1">
        <f t="array" ref="F209">INDEX(B209:E209,1,_xlfn.XMATCH(ConSprache,$B$3:$E$3))</f>
        <v>Starke Gebrauchsspuren</v>
      </c>
    </row>
    <row r="210" spans="1:6">
      <c r="B210" t="s">
        <v>869</v>
      </c>
      <c r="C210" t="s">
        <v>1388</v>
      </c>
      <c r="D210" t="s">
        <v>1311</v>
      </c>
      <c r="E210" t="s">
        <v>1229</v>
      </c>
      <c r="F210" s="8" t="str" cm="1">
        <f t="array" ref="F210">INDEX(B210:E210,1,_xlfn.XMATCH(ConSprache,$B$3:$E$3))</f>
        <v>Beschädigt</v>
      </c>
    </row>
    <row r="211" spans="1:6">
      <c r="F211" s="8" cm="1">
        <f t="array" ref="F211">INDEX(B211:E211,1,_xlfn.XMATCH(ConSprache,$B$3:$E$3))</f>
        <v>0</v>
      </c>
    </row>
    <row r="212" spans="1:6">
      <c r="A212" t="s">
        <v>864</v>
      </c>
      <c r="B212" t="s">
        <v>862</v>
      </c>
      <c r="C212" t="s">
        <v>1385</v>
      </c>
      <c r="D212" t="s">
        <v>1308</v>
      </c>
      <c r="E212" t="s">
        <v>1226</v>
      </c>
      <c r="F212" s="8" t="str" cm="1">
        <f t="array" ref="F212">INDEX(B212:E212,1,_xlfn.XMATCH(ConSprache,$B$3:$E$3))</f>
        <v>Neuwertig</v>
      </c>
    </row>
    <row r="213" spans="1:6">
      <c r="B213" t="s">
        <v>865</v>
      </c>
      <c r="C213" t="s">
        <v>1389</v>
      </c>
      <c r="D213" t="s">
        <v>1312</v>
      </c>
      <c r="E213" t="s">
        <v>1230</v>
      </c>
      <c r="F213" s="8" t="str" cm="1">
        <f t="array" ref="F213">INDEX(B213:E213,1,_xlfn.XMATCH(ConSprache,$B$3:$E$3))</f>
        <v>Voll funktionsfähig</v>
      </c>
    </row>
    <row r="214" spans="1:6">
      <c r="B214" t="s">
        <v>866</v>
      </c>
      <c r="C214" t="s">
        <v>1390</v>
      </c>
      <c r="D214" t="s">
        <v>1313</v>
      </c>
      <c r="E214" t="s">
        <v>1231</v>
      </c>
      <c r="F214" s="8" t="str" cm="1">
        <f t="array" ref="F214">INDEX(B214:E214,1,_xlfn.XMATCH(ConSprache,$B$3:$E$3))</f>
        <v>Eingeschränkt funktionsfähig</v>
      </c>
    </row>
    <row r="215" spans="1:6">
      <c r="B215" t="s">
        <v>1431</v>
      </c>
      <c r="C215" t="s">
        <v>1433</v>
      </c>
      <c r="D215" t="s">
        <v>1435</v>
      </c>
      <c r="E215" t="s">
        <v>1437</v>
      </c>
      <c r="F215" s="8" t="str" cm="1">
        <f t="array" ref="F215">INDEX(B215:E215,1,_xlfn.XMATCH(ConSprache,$B$3:$E$3))</f>
        <v>Defekt (reparierbar)</v>
      </c>
    </row>
    <row r="216" spans="1:6">
      <c r="B216" t="s">
        <v>1432</v>
      </c>
      <c r="C216" t="s">
        <v>1434</v>
      </c>
      <c r="D216" t="s">
        <v>1436</v>
      </c>
      <c r="E216" t="s">
        <v>1438</v>
      </c>
      <c r="F216" s="8" t="str" cm="1">
        <f t="array" ref="F216">INDEX(B216:E216,1,_xlfn.XMATCH(ConSprache,$B$3:$E$3))</f>
        <v>Defekt (irreparabel)</v>
      </c>
    </row>
    <row r="217" spans="1:6">
      <c r="F217" s="8" cm="1">
        <f t="array" ref="F217">INDEX(B217:E217,1,_xlfn.XMATCH(ConSprache,$B$3:$E$3))</f>
        <v>0</v>
      </c>
    </row>
    <row r="218" spans="1:6">
      <c r="A218" t="s">
        <v>873</v>
      </c>
      <c r="B218" t="s">
        <v>874</v>
      </c>
      <c r="C218" t="s">
        <v>1391</v>
      </c>
      <c r="D218" t="s">
        <v>1314</v>
      </c>
      <c r="E218" t="s">
        <v>1232</v>
      </c>
      <c r="F218" s="8" t="str" cm="1">
        <f t="array" ref="F218">INDEX(B218:E218,1,_xlfn.XMATCH(ConSprache,$B$3:$E$3))</f>
        <v>Lose</v>
      </c>
    </row>
    <row r="219" spans="1:6">
      <c r="B219" t="s">
        <v>876</v>
      </c>
      <c r="C219" t="s">
        <v>1392</v>
      </c>
      <c r="D219" t="s">
        <v>1315</v>
      </c>
      <c r="E219" t="s">
        <v>1233</v>
      </c>
      <c r="F219" s="8" t="str" cm="1">
        <f t="array" ref="F219">INDEX(B219:E219,1,_xlfn.XMATCH(ConSprache,$B$3:$E$3))</f>
        <v>Geklebt, geschweisst, gegossen</v>
      </c>
    </row>
    <row r="220" spans="1:6">
      <c r="B220" t="s">
        <v>877</v>
      </c>
      <c r="C220" t="s">
        <v>1393</v>
      </c>
      <c r="D220" t="s">
        <v>1316</v>
      </c>
      <c r="E220" t="s">
        <v>1234</v>
      </c>
      <c r="F220" s="8" t="str" cm="1">
        <f t="array" ref="F220">INDEX(B220:E220,1,_xlfn.XMATCH(ConSprache,$B$3:$E$3))</f>
        <v>Geschraubt, gesteckt</v>
      </c>
    </row>
    <row r="221" spans="1:6">
      <c r="B221" t="s">
        <v>875</v>
      </c>
      <c r="C221" t="s">
        <v>1394</v>
      </c>
      <c r="D221" t="s">
        <v>1317</v>
      </c>
      <c r="E221" t="s">
        <v>1235</v>
      </c>
      <c r="F221" s="8" t="str" cm="1">
        <f t="array" ref="F221">INDEX(B221:E221,1,_xlfn.XMATCH(ConSprache,$B$3:$E$3))</f>
        <v>Genagelt, genietet</v>
      </c>
    </row>
    <row r="222" spans="1:6">
      <c r="F222" s="8" cm="1">
        <f t="array" ref="F222">INDEX(B222:E222,1,_xlfn.XMATCH(ConSprache,$B$3:$E$3))</f>
        <v>0</v>
      </c>
    </row>
    <row r="223" spans="1:6">
      <c r="A223" t="s">
        <v>878</v>
      </c>
      <c r="B223" t="s">
        <v>880</v>
      </c>
      <c r="C223" t="s">
        <v>1395</v>
      </c>
      <c r="D223" t="s">
        <v>1318</v>
      </c>
      <c r="E223" t="s">
        <v>1236</v>
      </c>
      <c r="F223" s="8" t="str" cm="1">
        <f t="array" ref="F223">INDEX(B223:E223,1,_xlfn.XMATCH(ConSprache,$B$3:$E$3))</f>
        <v>Keine</v>
      </c>
    </row>
    <row r="224" spans="1:6">
      <c r="B224" t="s">
        <v>879</v>
      </c>
      <c r="C224" t="s">
        <v>1396</v>
      </c>
      <c r="D224" t="s">
        <v>1319</v>
      </c>
      <c r="E224" t="s">
        <v>1237</v>
      </c>
      <c r="F224" s="8" t="str" cm="1">
        <f t="array" ref="F224">INDEX(B224:E224,1,_xlfn.XMATCH(ConSprache,$B$3:$E$3))</f>
        <v>Unwahrscheinlich</v>
      </c>
    </row>
    <row r="225" spans="1:6">
      <c r="B225" t="s">
        <v>881</v>
      </c>
      <c r="C225" t="s">
        <v>1397</v>
      </c>
      <c r="D225" t="s">
        <v>1320</v>
      </c>
      <c r="E225" t="s">
        <v>1238</v>
      </c>
      <c r="F225" s="8" t="str" cm="1">
        <f t="array" ref="F225">INDEX(B225:E225,1,_xlfn.XMATCH(ConSprache,$B$3:$E$3))</f>
        <v>Unklar</v>
      </c>
    </row>
    <row r="226" spans="1:6">
      <c r="B226" t="s">
        <v>882</v>
      </c>
      <c r="C226" t="s">
        <v>1398</v>
      </c>
      <c r="D226" t="s">
        <v>1321</v>
      </c>
      <c r="E226" t="s">
        <v>1239</v>
      </c>
      <c r="F226" s="8" t="str" cm="1">
        <f t="array" ref="F226">INDEX(B226:E226,1,_xlfn.XMATCH(ConSprache,$B$3:$E$3))</f>
        <v>Wahrscheinlich</v>
      </c>
    </row>
    <row r="227" spans="1:6">
      <c r="B227" t="s">
        <v>883</v>
      </c>
      <c r="C227" t="s">
        <v>1399</v>
      </c>
      <c r="D227" t="s">
        <v>1322</v>
      </c>
      <c r="E227" t="s">
        <v>1240</v>
      </c>
      <c r="F227" s="8" t="str" cm="1">
        <f t="array" ref="F227">INDEX(B227:E227,1,_xlfn.XMATCH(ConSprache,$B$3:$E$3))</f>
        <v>Sicher</v>
      </c>
    </row>
    <row r="228" spans="1:6">
      <c r="F228" s="8" cm="1">
        <f t="array" ref="F228">INDEX(B228:E228,1,_xlfn.XMATCH(ConSprache,$B$3:$E$3))</f>
        <v>0</v>
      </c>
    </row>
    <row r="229" spans="1:6">
      <c r="A229" t="s">
        <v>885</v>
      </c>
      <c r="B229" t="s">
        <v>886</v>
      </c>
      <c r="C229" t="s">
        <v>1400</v>
      </c>
      <c r="D229" t="s">
        <v>1323</v>
      </c>
      <c r="E229" t="s">
        <v>1241</v>
      </c>
      <c r="F229" s="8" t="str" cm="1">
        <f t="array" ref="F229">INDEX(B229:E229,1,_xlfn.XMATCH(ConSprache,$B$3:$E$3))</f>
        <v>Sehr einfach</v>
      </c>
    </row>
    <row r="230" spans="1:6">
      <c r="B230" t="s">
        <v>1445</v>
      </c>
      <c r="C230" t="s">
        <v>1448</v>
      </c>
      <c r="D230" t="s">
        <v>1452</v>
      </c>
      <c r="E230" t="s">
        <v>1448</v>
      </c>
      <c r="F230" s="8" t="str" cm="1">
        <f t="array" ref="F230">INDEX(B230:E230,1,_xlfn.XMATCH(ConSprache,$B$3:$E$3))</f>
        <v>Einfach</v>
      </c>
    </row>
    <row r="231" spans="1:6">
      <c r="B231" t="s">
        <v>1446</v>
      </c>
      <c r="C231" t="s">
        <v>1449</v>
      </c>
      <c r="D231" t="s">
        <v>1451</v>
      </c>
      <c r="E231" t="s">
        <v>1453</v>
      </c>
      <c r="F231" s="8" t="str" cm="1">
        <f t="array" ref="F231">INDEX(B231:E231,1,_xlfn.XMATCH(ConSprache,$B$3:$E$3))</f>
        <v>Aufwändig</v>
      </c>
    </row>
    <row r="232" spans="1:6">
      <c r="B232" t="s">
        <v>1447</v>
      </c>
      <c r="C232" t="s">
        <v>1450</v>
      </c>
      <c r="D232" t="s">
        <v>1411</v>
      </c>
      <c r="E232" t="s">
        <v>1415</v>
      </c>
      <c r="F232" s="8" t="str" cm="1">
        <f t="array" ref="F232">INDEX(B232:E232,1,_xlfn.XMATCH(ConSprache,$B$3:$E$3))</f>
        <v>Sehr aufwändig</v>
      </c>
    </row>
    <row r="233" spans="1:6">
      <c r="B233" t="s">
        <v>887</v>
      </c>
      <c r="C233" t="s">
        <v>1409</v>
      </c>
      <c r="D233" t="s">
        <v>1412</v>
      </c>
      <c r="E233" t="s">
        <v>1409</v>
      </c>
      <c r="F233" s="8" t="str" cm="1">
        <f t="array" ref="F233">INDEX(B233:E233,1,_xlfn.XMATCH(ConSprache,$B$3:$E$3))</f>
        <v>Unmöglich</v>
      </c>
    </row>
    <row r="234" spans="1:6">
      <c r="F234" s="8" cm="1">
        <f t="array" ref="F234">INDEX(B234:E234,1,_xlfn.XMATCH(ConSprache,$B$3:$E$3))</f>
        <v>0</v>
      </c>
    </row>
    <row r="235" spans="1:6">
      <c r="A235" t="s">
        <v>893</v>
      </c>
      <c r="B235" t="s">
        <v>894</v>
      </c>
      <c r="C235" t="s">
        <v>1410</v>
      </c>
      <c r="D235" t="s">
        <v>1413</v>
      </c>
      <c r="E235" t="s">
        <v>1416</v>
      </c>
      <c r="F235" s="8" t="str" cm="1">
        <f t="array" ref="F235">INDEX(B235:E235,1,_xlfn.XMATCH(ConSprache,$B$3:$E$3))</f>
        <v>Sehr hoch</v>
      </c>
    </row>
    <row r="236" spans="1:6">
      <c r="B236" t="s">
        <v>1443</v>
      </c>
      <c r="C236" t="s">
        <v>1454</v>
      </c>
      <c r="D236" t="s">
        <v>1414</v>
      </c>
      <c r="E236" t="s">
        <v>1417</v>
      </c>
      <c r="F236" s="8" t="str" cm="1">
        <f t="array" ref="F236">INDEX(B236:E236,1,_xlfn.XMATCH(ConSprache,$B$3:$E$3))</f>
        <v>Hoch</v>
      </c>
    </row>
    <row r="237" spans="1:6">
      <c r="B237" t="s">
        <v>1444</v>
      </c>
      <c r="C237" t="s">
        <v>1455</v>
      </c>
      <c r="D237" t="s">
        <v>1458</v>
      </c>
      <c r="E237" t="s">
        <v>1461</v>
      </c>
      <c r="F237" s="8" t="str" cm="1">
        <f t="array" ref="F237">INDEX(B237:E237,1,_xlfn.XMATCH(ConSprache,$B$3:$E$3))</f>
        <v>Mittel</v>
      </c>
    </row>
    <row r="238" spans="1:6">
      <c r="B238" t="s">
        <v>1442</v>
      </c>
      <c r="C238" t="s">
        <v>1456</v>
      </c>
      <c r="D238" t="s">
        <v>1459</v>
      </c>
      <c r="E238" t="s">
        <v>1462</v>
      </c>
      <c r="F238" s="8" t="str" cm="1">
        <f t="array" ref="F238">INDEX(B238:E238,1,_xlfn.XMATCH(ConSprache,$B$3:$E$3))</f>
        <v>Tief</v>
      </c>
    </row>
    <row r="239" spans="1:6">
      <c r="B239" t="s">
        <v>1441</v>
      </c>
      <c r="C239" t="s">
        <v>1457</v>
      </c>
      <c r="D239" t="s">
        <v>1460</v>
      </c>
      <c r="E239" t="s">
        <v>1463</v>
      </c>
      <c r="F239" s="8" t="str" cm="1">
        <f t="array" ref="F239">INDEX(B239:E239,1,_xlfn.XMATCH(ConSprache,$B$3:$E$3))</f>
        <v>Sehr tief</v>
      </c>
    </row>
    <row r="240" spans="1:6">
      <c r="B240" t="s">
        <v>1439</v>
      </c>
      <c r="C240" t="s">
        <v>1395</v>
      </c>
      <c r="D240" t="s">
        <v>1440</v>
      </c>
      <c r="E240" t="s">
        <v>1236</v>
      </c>
      <c r="F240" s="8" t="str" cm="1">
        <f t="array" ref="F240">INDEX(B240:E240,1,_xlfn.XMATCH(ConSprache,$B$3:$E$3))</f>
        <v>Keines</v>
      </c>
    </row>
    <row r="241" spans="1:6">
      <c r="F241" s="8" cm="1">
        <f t="array" ref="F241">INDEX(B241:E241,1,_xlfn.XMATCH(ConSprache,$B$3:$E$3))</f>
        <v>0</v>
      </c>
    </row>
    <row r="242" spans="1:6">
      <c r="A242" t="s">
        <v>1550</v>
      </c>
      <c r="B242" t="s">
        <v>1481</v>
      </c>
      <c r="C242" t="s">
        <v>1495</v>
      </c>
      <c r="D242" t="s">
        <v>1512</v>
      </c>
      <c r="E242" t="s">
        <v>4</v>
      </c>
      <c r="F242" s="8" t="str" cm="1">
        <f t="array" ref="F242">INDEX(B242:E242,1,_xlfn.XMATCH(ConSprache,$B$3:$E$3))</f>
        <v>Das Bauteil wurde getestet und enthält keine gefährlichen Stoffe.</v>
      </c>
    </row>
    <row r="243" spans="1:6">
      <c r="B243" t="s">
        <v>1482</v>
      </c>
      <c r="C243" t="s">
        <v>1496</v>
      </c>
      <c r="D243" t="s">
        <v>1513</v>
      </c>
      <c r="E243" t="s">
        <v>6</v>
      </c>
      <c r="F243" s="8" t="str" cm="1">
        <f t="array" ref="F243">INDEX(B243:E243,1,_xlfn.XMATCH(ConSprache,$B$3:$E$3))</f>
        <v>Das Bauteil wurde getestet und enthält einen gefährlichen Stoff, kann aber nach der Behandlung wiederverwendet werden</v>
      </c>
    </row>
    <row r="244" spans="1:6">
      <c r="B244" t="s">
        <v>1483</v>
      </c>
      <c r="C244" t="s">
        <v>1497</v>
      </c>
      <c r="D244" t="s">
        <v>1514</v>
      </c>
      <c r="E244" t="s">
        <v>5</v>
      </c>
      <c r="F244" s="8" t="str" cm="1">
        <f t="array" ref="F244">INDEX(B244:E244,1,_xlfn.XMATCH(ConSprache,$B$3:$E$3))</f>
        <v>Das Bauteil wurde nicht getestet, aber der Prüfer wollte auf eine mögliche Gefahr hinweisen.</v>
      </c>
    </row>
    <row r="245" spans="1:6">
      <c r="B245" t="s">
        <v>1484</v>
      </c>
      <c r="C245" t="s">
        <v>1498</v>
      </c>
      <c r="D245" t="s">
        <v>1515</v>
      </c>
      <c r="E245" t="s">
        <v>7</v>
      </c>
      <c r="F245" s="8" t="str" cm="1">
        <f t="array" ref="F245">INDEX(B245:E245,1,_xlfn.XMATCH(ConSprache,$B$3:$E$3))</f>
        <v>Das Bauteil wurde nicht getestet und der Prüfer möchte keine potenzielle Gefahr hervorheben.</v>
      </c>
    </row>
    <row r="246" spans="1:6">
      <c r="F246" s="8" cm="1">
        <f t="array" ref="F246">INDEX(B246:E246,1,_xlfn.XMATCH(ConSprache,$B$3:$E$3))</f>
        <v>0</v>
      </c>
    </row>
    <row r="247" spans="1:6">
      <c r="A247" t="s">
        <v>1563</v>
      </c>
      <c r="B247" t="s">
        <v>370</v>
      </c>
      <c r="C247" t="s">
        <v>1582</v>
      </c>
      <c r="D247" t="s">
        <v>1574</v>
      </c>
      <c r="E247" t="s">
        <v>1566</v>
      </c>
      <c r="F247" s="8" t="str" cm="1">
        <f t="array" ref="F247">INDEX(B247:E247,1,_xlfn.XMATCH(ConSprache,$B$3:$E$3))</f>
        <v>C Konstruktion Gebäude</v>
      </c>
    </row>
    <row r="248" spans="1:6">
      <c r="B248" t="s">
        <v>371</v>
      </c>
      <c r="C248" t="s">
        <v>1583</v>
      </c>
      <c r="D248" t="s">
        <v>1575</v>
      </c>
      <c r="E248" t="s">
        <v>1567</v>
      </c>
      <c r="F248" s="8" t="str" cm="1">
        <f t="array" ref="F248">INDEX(B248:E248,1,_xlfn.XMATCH(ConSprache,$B$3:$E$3))</f>
        <v>D Technik Gebäude</v>
      </c>
    </row>
    <row r="249" spans="1:6">
      <c r="B249" t="s">
        <v>372</v>
      </c>
      <c r="C249" t="s">
        <v>1584</v>
      </c>
      <c r="D249" t="s">
        <v>1576</v>
      </c>
      <c r="E249" t="s">
        <v>1568</v>
      </c>
      <c r="F249" s="8" t="str" cm="1">
        <f t="array" ref="F249">INDEX(B249:E249,1,_xlfn.XMATCH(ConSprache,$B$3:$E$3))</f>
        <v>E Äussere Wandbekleidung Gebäude</v>
      </c>
    </row>
    <row r="250" spans="1:6">
      <c r="B250" t="s">
        <v>373</v>
      </c>
      <c r="C250" t="s">
        <v>1585</v>
      </c>
      <c r="D250" t="s">
        <v>1577</v>
      </c>
      <c r="E250" t="s">
        <v>1569</v>
      </c>
      <c r="F250" s="8" t="str" cm="1">
        <f t="array" ref="F250">INDEX(B250:E250,1,_xlfn.XMATCH(ConSprache,$B$3:$E$3))</f>
        <v>F Bedachung Gebäude</v>
      </c>
    </row>
    <row r="251" spans="1:6">
      <c r="B251" t="s">
        <v>374</v>
      </c>
      <c r="C251" t="s">
        <v>1586</v>
      </c>
      <c r="D251" t="s">
        <v>1578</v>
      </c>
      <c r="E251" t="s">
        <v>1570</v>
      </c>
      <c r="F251" s="8" t="str" cm="1">
        <f t="array" ref="F251">INDEX(B251:E251,1,_xlfn.XMATCH(ConSprache,$B$3:$E$3))</f>
        <v>G Ausbau Gebäude</v>
      </c>
    </row>
    <row r="252" spans="1:6">
      <c r="B252" t="s">
        <v>375</v>
      </c>
      <c r="C252" t="s">
        <v>1587</v>
      </c>
      <c r="D252" t="s">
        <v>1579</v>
      </c>
      <c r="E252" t="s">
        <v>1571</v>
      </c>
      <c r="F252" s="8" t="str" cm="1">
        <f t="array" ref="F252">INDEX(B252:E252,1,_xlfn.XMATCH(ConSprache,$B$3:$E$3))</f>
        <v>H Nutzungsspezifische Anlage Gebäude</v>
      </c>
    </row>
    <row r="253" spans="1:6">
      <c r="B253" t="s">
        <v>376</v>
      </c>
      <c r="C253" t="s">
        <v>1588</v>
      </c>
      <c r="D253" t="s">
        <v>1580</v>
      </c>
      <c r="E253" t="s">
        <v>1572</v>
      </c>
      <c r="F253" s="8" t="str" cm="1">
        <f t="array" ref="F253">INDEX(B253:E253,1,_xlfn.XMATCH(ConSprache,$B$3:$E$3))</f>
        <v>I Umgebung Gebäude</v>
      </c>
    </row>
    <row r="254" spans="1:6">
      <c r="B254" t="s">
        <v>377</v>
      </c>
      <c r="C254" t="s">
        <v>1589</v>
      </c>
      <c r="D254" t="s">
        <v>1581</v>
      </c>
      <c r="E254" t="s">
        <v>1573</v>
      </c>
      <c r="F254" s="8" t="str" cm="1">
        <f t="array" ref="F254">INDEX(B254:E254,1,_xlfn.XMATCH(ConSprache,$B$3:$E$3))</f>
        <v>J Ausstattung Gebäude</v>
      </c>
    </row>
    <row r="255" spans="1:6">
      <c r="F255" s="8" cm="1">
        <f t="array" ref="F255">INDEX(B255:E255,1,_xlfn.XMATCH(ConSprache,$B$3:$E$3))</f>
        <v>0</v>
      </c>
    </row>
    <row r="256" spans="1:6">
      <c r="A256" t="s">
        <v>1564</v>
      </c>
      <c r="B256" t="s">
        <v>378</v>
      </c>
      <c r="C256" t="s">
        <v>1590</v>
      </c>
      <c r="D256" t="s">
        <v>1630</v>
      </c>
      <c r="E256" t="s">
        <v>1670</v>
      </c>
      <c r="F256" s="8" t="str" cm="1">
        <f t="array" ref="F256">INDEX(B256:E256,1,_xlfn.XMATCH(ConSprache,$B$3:$E$3))</f>
        <v>C 1 Bodenplatte, Fundament</v>
      </c>
    </row>
    <row r="257" spans="2:6">
      <c r="B257" t="s">
        <v>379</v>
      </c>
      <c r="C257" t="s">
        <v>1591</v>
      </c>
      <c r="D257" t="s">
        <v>1631</v>
      </c>
      <c r="E257" t="s">
        <v>1671</v>
      </c>
      <c r="F257" s="8" t="str" cm="1">
        <f t="array" ref="F257">INDEX(B257:E257,1,_xlfn.XMATCH(ConSprache,$B$3:$E$3))</f>
        <v>C 2 Wandkonstruktion</v>
      </c>
    </row>
    <row r="258" spans="2:6">
      <c r="B258" t="s">
        <v>380</v>
      </c>
      <c r="C258" t="s">
        <v>1592</v>
      </c>
      <c r="D258" t="s">
        <v>1632</v>
      </c>
      <c r="E258" t="s">
        <v>1672</v>
      </c>
      <c r="F258" s="8" t="str" cm="1">
        <f t="array" ref="F258">INDEX(B258:E258,1,_xlfn.XMATCH(ConSprache,$B$3:$E$3))</f>
        <v>C 3 Stützenkonstruktion</v>
      </c>
    </row>
    <row r="259" spans="2:6">
      <c r="B259" t="s">
        <v>381</v>
      </c>
      <c r="C259" t="s">
        <v>1593</v>
      </c>
      <c r="D259" t="s">
        <v>1633</v>
      </c>
      <c r="E259" t="s">
        <v>1673</v>
      </c>
      <c r="F259" s="8" t="str" cm="1">
        <f t="array" ref="F259">INDEX(B259:E259,1,_xlfn.XMATCH(ConSprache,$B$3:$E$3))</f>
        <v>C 4 Deckenkonstruktion, Dachkonstruktion</v>
      </c>
    </row>
    <row r="260" spans="2:6">
      <c r="B260" t="s">
        <v>382</v>
      </c>
      <c r="C260" t="s">
        <v>1594</v>
      </c>
      <c r="D260" t="s">
        <v>1634</v>
      </c>
      <c r="E260" t="s">
        <v>1674</v>
      </c>
      <c r="F260" s="8" t="str" cm="1">
        <f t="array" ref="F260">INDEX(B260:E260,1,_xlfn.XMATCH(ConSprache,$B$3:$E$3))</f>
        <v>D 1 Elektroanlage</v>
      </c>
    </row>
    <row r="261" spans="2:6">
      <c r="B261" t="s">
        <v>383</v>
      </c>
      <c r="C261" t="s">
        <v>1595</v>
      </c>
      <c r="D261" t="s">
        <v>1635</v>
      </c>
      <c r="E261" t="s">
        <v>1675</v>
      </c>
      <c r="F261" s="8" t="str" cm="1">
        <f t="array" ref="F261">INDEX(B261:E261,1,_xlfn.XMATCH(ConSprache,$B$3:$E$3))</f>
        <v>D 2 Gebäudeautomation</v>
      </c>
    </row>
    <row r="262" spans="2:6">
      <c r="B262" t="s">
        <v>384</v>
      </c>
      <c r="C262" t="s">
        <v>1596</v>
      </c>
      <c r="D262" t="s">
        <v>1636</v>
      </c>
      <c r="E262" t="s">
        <v>1676</v>
      </c>
      <c r="F262" s="8" t="str" cm="1">
        <f t="array" ref="F262">INDEX(B262:E262,1,_xlfn.XMATCH(ConSprache,$B$3:$E$3))</f>
        <v>D 3 Sicherheitsanlage</v>
      </c>
    </row>
    <row r="263" spans="2:6">
      <c r="B263" t="s">
        <v>385</v>
      </c>
      <c r="C263" t="s">
        <v>1597</v>
      </c>
      <c r="D263" t="s">
        <v>1637</v>
      </c>
      <c r="E263" t="s">
        <v>1677</v>
      </c>
      <c r="F263" s="8" t="str" cm="1">
        <f t="array" ref="F263">INDEX(B263:E263,1,_xlfn.XMATCH(ConSprache,$B$3:$E$3))</f>
        <v>D 4 Technische Brandschutzanlage</v>
      </c>
    </row>
    <row r="264" spans="2:6">
      <c r="B264" t="s">
        <v>386</v>
      </c>
      <c r="C264" t="s">
        <v>1598</v>
      </c>
      <c r="D264" t="s">
        <v>1638</v>
      </c>
      <c r="E264" t="s">
        <v>1678</v>
      </c>
      <c r="F264" s="8" t="str" cm="1">
        <f t="array" ref="F264">INDEX(B264:E264,1,_xlfn.XMATCH(ConSprache,$B$3:$E$3))</f>
        <v>D 5 Wärmeanlage</v>
      </c>
    </row>
    <row r="265" spans="2:6">
      <c r="B265" t="s">
        <v>387</v>
      </c>
      <c r="C265" t="s">
        <v>1599</v>
      </c>
      <c r="D265" t="s">
        <v>1639</v>
      </c>
      <c r="E265" t="s">
        <v>1679</v>
      </c>
      <c r="F265" s="8" t="str" cm="1">
        <f t="array" ref="F265">INDEX(B265:E265,1,_xlfn.XMATCH(ConSprache,$B$3:$E$3))</f>
        <v>D 6 Kälteanlage</v>
      </c>
    </row>
    <row r="266" spans="2:6">
      <c r="B266" t="s">
        <v>388</v>
      </c>
      <c r="C266" t="s">
        <v>1600</v>
      </c>
      <c r="D266" t="s">
        <v>1640</v>
      </c>
      <c r="E266" t="s">
        <v>1680</v>
      </c>
      <c r="F266" s="8" t="str" cm="1">
        <f t="array" ref="F266">INDEX(B266:E266,1,_xlfn.XMATCH(ConSprache,$B$3:$E$3))</f>
        <v>D 7 Lufttechnische Anlage</v>
      </c>
    </row>
    <row r="267" spans="2:6">
      <c r="B267" t="s">
        <v>389</v>
      </c>
      <c r="C267" t="s">
        <v>1601</v>
      </c>
      <c r="D267" t="s">
        <v>1641</v>
      </c>
      <c r="E267" t="s">
        <v>1681</v>
      </c>
      <c r="F267" s="8" t="str" cm="1">
        <f t="array" ref="F267">INDEX(B267:E267,1,_xlfn.XMATCH(ConSprache,$B$3:$E$3))</f>
        <v>D 8 Wasser-, Gas-, Druckluftanlage</v>
      </c>
    </row>
    <row r="268" spans="2:6">
      <c r="B268" t="s">
        <v>390</v>
      </c>
      <c r="C268" t="s">
        <v>1602</v>
      </c>
      <c r="D268" t="s">
        <v>1642</v>
      </c>
      <c r="E268" t="s">
        <v>1682</v>
      </c>
      <c r="F268" s="8" t="str" cm="1">
        <f t="array" ref="F268">INDEX(B268:E268,1,_xlfn.XMATCH(ConSprache,$B$3:$E$3))</f>
        <v>D 9 Transportanlage</v>
      </c>
    </row>
    <row r="269" spans="2:6">
      <c r="B269" t="s">
        <v>391</v>
      </c>
      <c r="C269" t="s">
        <v>1603</v>
      </c>
      <c r="D269" t="s">
        <v>1643</v>
      </c>
      <c r="E269" t="s">
        <v>1683</v>
      </c>
      <c r="F269" s="8" t="str" cm="1">
        <f t="array" ref="F269">INDEX(B269:E269,1,_xlfn.XMATCH(ConSprache,$B$3:$E$3))</f>
        <v>E 1 Äussere Wandbekleidung unter Terrain</v>
      </c>
    </row>
    <row r="270" spans="2:6">
      <c r="B270" t="s">
        <v>392</v>
      </c>
      <c r="C270" t="s">
        <v>1604</v>
      </c>
      <c r="D270" t="s">
        <v>1644</v>
      </c>
      <c r="E270" t="s">
        <v>1684</v>
      </c>
      <c r="F270" s="8" t="str" cm="1">
        <f t="array" ref="F270">INDEX(B270:E270,1,_xlfn.XMATCH(ConSprache,$B$3:$E$3))</f>
        <v>E 2 Äussere Wandbekleidung über Terrain</v>
      </c>
    </row>
    <row r="271" spans="2:6">
      <c r="B271" t="s">
        <v>393</v>
      </c>
      <c r="C271" t="s">
        <v>1605</v>
      </c>
      <c r="D271" t="s">
        <v>1645</v>
      </c>
      <c r="E271" t="s">
        <v>1685</v>
      </c>
      <c r="F271" s="8" t="str" cm="1">
        <f t="array" ref="F271">INDEX(B271:E271,1,_xlfn.XMATCH(ConSprache,$B$3:$E$3))</f>
        <v>E 3 Einbaute zu Aussenwand</v>
      </c>
    </row>
    <row r="272" spans="2:6">
      <c r="B272" t="s">
        <v>394</v>
      </c>
      <c r="C272" t="s">
        <v>1606</v>
      </c>
      <c r="D272" t="s">
        <v>1646</v>
      </c>
      <c r="E272" t="s">
        <v>1686</v>
      </c>
      <c r="F272" s="8" t="str" cm="1">
        <f t="array" ref="F272">INDEX(B272:E272,1,_xlfn.XMATCH(ConSprache,$B$3:$E$3))</f>
        <v>F 1 Dachhaut</v>
      </c>
    </row>
    <row r="273" spans="2:6">
      <c r="B273" t="s">
        <v>395</v>
      </c>
      <c r="C273" t="s">
        <v>1607</v>
      </c>
      <c r="D273" t="s">
        <v>1647</v>
      </c>
      <c r="E273" t="s">
        <v>1687</v>
      </c>
      <c r="F273" s="8" t="str" cm="1">
        <f t="array" ref="F273">INDEX(B273:E273,1,_xlfn.XMATCH(ConSprache,$B$3:$E$3))</f>
        <v>F 2 Einbaute zu Dach</v>
      </c>
    </row>
    <row r="274" spans="2:6">
      <c r="B274" t="s">
        <v>396</v>
      </c>
      <c r="C274" t="s">
        <v>1608</v>
      </c>
      <c r="D274" t="s">
        <v>1648</v>
      </c>
      <c r="E274" t="s">
        <v>1688</v>
      </c>
      <c r="F274" s="8" t="str" cm="1">
        <f t="array" ref="F274">INDEX(B274:E274,1,_xlfn.XMATCH(ConSprache,$B$3:$E$3))</f>
        <v>G 1 Trennwand, Tür, Tor</v>
      </c>
    </row>
    <row r="275" spans="2:6">
      <c r="B275" t="s">
        <v>397</v>
      </c>
      <c r="C275" t="s">
        <v>1609</v>
      </c>
      <c r="D275" t="s">
        <v>1649</v>
      </c>
      <c r="E275" t="s">
        <v>1689</v>
      </c>
      <c r="F275" s="8" t="str" cm="1">
        <f t="array" ref="F275">INDEX(B275:E275,1,_xlfn.XMATCH(ConSprache,$B$3:$E$3))</f>
        <v>G 2 Bodenbelag</v>
      </c>
    </row>
    <row r="276" spans="2:6">
      <c r="B276" t="s">
        <v>398</v>
      </c>
      <c r="C276" t="s">
        <v>1610</v>
      </c>
      <c r="D276" t="s">
        <v>1650</v>
      </c>
      <c r="E276" t="s">
        <v>1690</v>
      </c>
      <c r="F276" s="8" t="str" cm="1">
        <f t="array" ref="F276">INDEX(B276:E276,1,_xlfn.XMATCH(ConSprache,$B$3:$E$3))</f>
        <v>G 3 Wandbekleidung</v>
      </c>
    </row>
    <row r="277" spans="2:6">
      <c r="B277" t="s">
        <v>399</v>
      </c>
      <c r="C277" t="s">
        <v>1611</v>
      </c>
      <c r="D277" t="s">
        <v>1651</v>
      </c>
      <c r="E277" t="s">
        <v>1691</v>
      </c>
      <c r="F277" s="8" t="str" cm="1">
        <f t="array" ref="F277">INDEX(B277:E277,1,_xlfn.XMATCH(ConSprache,$B$3:$E$3))</f>
        <v>G 4 Deckenbekleidung</v>
      </c>
    </row>
    <row r="278" spans="2:6">
      <c r="B278" t="s">
        <v>400</v>
      </c>
      <c r="C278" t="s">
        <v>1612</v>
      </c>
      <c r="D278" t="s">
        <v>1652</v>
      </c>
      <c r="E278" t="s">
        <v>1692</v>
      </c>
      <c r="F278" s="8" t="str" cm="1">
        <f t="array" ref="F278">INDEX(B278:E278,1,_xlfn.XMATCH(ConSprache,$B$3:$E$3))</f>
        <v>G 5 Einbaute, Schutzeinrichtung zu Ausbau</v>
      </c>
    </row>
    <row r="279" spans="2:6">
      <c r="B279" t="s">
        <v>401</v>
      </c>
      <c r="C279" t="s">
        <v>1613</v>
      </c>
      <c r="D279" t="s">
        <v>1653</v>
      </c>
      <c r="E279" t="s">
        <v>1693</v>
      </c>
      <c r="F279" s="8" t="str" cm="1">
        <f t="array" ref="F279">INDEX(B279:E279,1,_xlfn.XMATCH(ConSprache,$B$3:$E$3))</f>
        <v>H 1 Produktionsanlage, Laboranlage</v>
      </c>
    </row>
    <row r="280" spans="2:6">
      <c r="B280" t="s">
        <v>402</v>
      </c>
      <c r="C280" t="s">
        <v>1614</v>
      </c>
      <c r="D280" t="s">
        <v>1654</v>
      </c>
      <c r="E280" t="s">
        <v>1694</v>
      </c>
      <c r="F280" s="8" t="str" cm="1">
        <f t="array" ref="F280">INDEX(B280:E280,1,_xlfn.XMATCH(ConSprache,$B$3:$E$3))</f>
        <v>H 2 Grossküche</v>
      </c>
    </row>
    <row r="281" spans="2:6">
      <c r="B281" t="s">
        <v>403</v>
      </c>
      <c r="C281" t="s">
        <v>1615</v>
      </c>
      <c r="D281" t="s">
        <v>1655</v>
      </c>
      <c r="E281" t="s">
        <v>1695</v>
      </c>
      <c r="F281" s="8" t="str" cm="1">
        <f t="array" ref="F281">INDEX(B281:E281,1,_xlfn.XMATCH(ConSprache,$B$3:$E$3))</f>
        <v>H 3 Wäschereianlage, Reinigungsanlage</v>
      </c>
    </row>
    <row r="282" spans="2:6">
      <c r="B282" t="s">
        <v>404</v>
      </c>
      <c r="C282" t="s">
        <v>1616</v>
      </c>
      <c r="D282" t="s">
        <v>1656</v>
      </c>
      <c r="E282" t="s">
        <v>1696</v>
      </c>
      <c r="F282" s="8" t="str" cm="1">
        <f t="array" ref="F282">INDEX(B282:E282,1,_xlfn.XMATCH(ConSprache,$B$3:$E$3))</f>
        <v>H 4 Spitalanlage</v>
      </c>
    </row>
    <row r="283" spans="2:6">
      <c r="B283" t="s">
        <v>405</v>
      </c>
      <c r="C283" t="s">
        <v>1617</v>
      </c>
      <c r="D283" t="s">
        <v>1657</v>
      </c>
      <c r="E283" t="s">
        <v>1697</v>
      </c>
      <c r="F283" s="8" t="str" cm="1">
        <f t="array" ref="F283">INDEX(B283:E283,1,_xlfn.XMATCH(ConSprache,$B$3:$E$3))</f>
        <v>H 5 Anlage für Bildung, Kultur</v>
      </c>
    </row>
    <row r="284" spans="2:6">
      <c r="B284" t="s">
        <v>406</v>
      </c>
      <c r="C284" t="s">
        <v>1618</v>
      </c>
      <c r="D284" t="s">
        <v>1658</v>
      </c>
      <c r="E284" t="s">
        <v>1698</v>
      </c>
      <c r="F284" s="8" t="str" cm="1">
        <f t="array" ref="F284">INDEX(B284:E284,1,_xlfn.XMATCH(ConSprache,$B$3:$E$3))</f>
        <v>H 6 Sportanlage, Freizeitanlage</v>
      </c>
    </row>
    <row r="285" spans="2:6">
      <c r="B285" t="s">
        <v>407</v>
      </c>
      <c r="C285" t="s">
        <v>1619</v>
      </c>
      <c r="D285" t="s">
        <v>1659</v>
      </c>
      <c r="E285" t="s">
        <v>1699</v>
      </c>
      <c r="F285" s="8" t="str" cm="1">
        <f t="array" ref="F285">INDEX(B285:E285,1,_xlfn.XMATCH(ConSprache,$B$3:$E$3))</f>
        <v>H 7 Weitere nutzungsspezifische Anlage</v>
      </c>
    </row>
    <row r="286" spans="2:6">
      <c r="B286" t="s">
        <v>408</v>
      </c>
      <c r="C286" t="s">
        <v>1620</v>
      </c>
      <c r="D286" t="s">
        <v>1660</v>
      </c>
      <c r="E286" t="s">
        <v>1700</v>
      </c>
      <c r="F286" s="8" t="str" cm="1">
        <f t="array" ref="F286">INDEX(B286:E286,1,_xlfn.XMATCH(ConSprache,$B$3:$E$3))</f>
        <v>I 2 Umgebungsbauwerk</v>
      </c>
    </row>
    <row r="287" spans="2:6">
      <c r="B287" t="s">
        <v>409</v>
      </c>
      <c r="C287" t="s">
        <v>1621</v>
      </c>
      <c r="D287" t="s">
        <v>1661</v>
      </c>
      <c r="E287" t="s">
        <v>1701</v>
      </c>
      <c r="F287" s="8" t="str" cm="1">
        <f t="array" ref="F287">INDEX(B287:E287,1,_xlfn.XMATCH(ConSprache,$B$3:$E$3))</f>
        <v>I 3 Grünfläche</v>
      </c>
    </row>
    <row r="288" spans="2:6">
      <c r="B288" t="s">
        <v>410</v>
      </c>
      <c r="C288" t="s">
        <v>1622</v>
      </c>
      <c r="D288" t="s">
        <v>1662</v>
      </c>
      <c r="E288" t="s">
        <v>1702</v>
      </c>
      <c r="F288" s="8" t="str" cm="1">
        <f t="array" ref="F288">INDEX(B288:E288,1,_xlfn.XMATCH(ConSprache,$B$3:$E$3))</f>
        <v>I 4 Hartfläche</v>
      </c>
    </row>
    <row r="289" spans="1:6">
      <c r="B289" t="s">
        <v>411</v>
      </c>
      <c r="C289" t="s">
        <v>1623</v>
      </c>
      <c r="D289" t="s">
        <v>1663</v>
      </c>
      <c r="E289" t="s">
        <v>1703</v>
      </c>
      <c r="F289" s="8" t="str" cm="1">
        <f t="array" ref="F289">INDEX(B289:E289,1,_xlfn.XMATCH(ConSprache,$B$3:$E$3))</f>
        <v>I 5 Schutzeinrichtung Umgebung</v>
      </c>
    </row>
    <row r="290" spans="1:6">
      <c r="B290" t="s">
        <v>412</v>
      </c>
      <c r="C290" t="s">
        <v>1624</v>
      </c>
      <c r="D290" t="s">
        <v>1664</v>
      </c>
      <c r="E290" t="s">
        <v>1704</v>
      </c>
      <c r="F290" s="8" t="str" cm="1">
        <f t="array" ref="F290">INDEX(B290:E290,1,_xlfn.XMATCH(ConSprache,$B$3:$E$3))</f>
        <v>I 6 Technik Umgebung</v>
      </c>
    </row>
    <row r="291" spans="1:6">
      <c r="B291" t="s">
        <v>413</v>
      </c>
      <c r="C291" t="s">
        <v>1625</v>
      </c>
      <c r="D291" t="s">
        <v>1665</v>
      </c>
      <c r="E291" t="s">
        <v>1705</v>
      </c>
      <c r="F291" s="8" t="str" cm="1">
        <f t="array" ref="F291">INDEX(B291:E291,1,_xlfn.XMATCH(ConSprache,$B$3:$E$3))</f>
        <v>I 7 Ausstattung Umgebung</v>
      </c>
    </row>
    <row r="292" spans="1:6">
      <c r="B292" t="s">
        <v>414</v>
      </c>
      <c r="C292" t="s">
        <v>1626</v>
      </c>
      <c r="D292" t="s">
        <v>1666</v>
      </c>
      <c r="E292" t="s">
        <v>1706</v>
      </c>
      <c r="F292" s="8" t="str" cm="1">
        <f t="array" ref="F292">INDEX(B292:E292,1,_xlfn.XMATCH(ConSprache,$B$3:$E$3))</f>
        <v>J 1 Mobiliar</v>
      </c>
    </row>
    <row r="293" spans="1:6">
      <c r="B293" t="s">
        <v>415</v>
      </c>
      <c r="C293" t="s">
        <v>1627</v>
      </c>
      <c r="D293" t="s">
        <v>1667</v>
      </c>
      <c r="E293" t="s">
        <v>1707</v>
      </c>
      <c r="F293" s="8" t="str" cm="1">
        <f t="array" ref="F293">INDEX(B293:E293,1,_xlfn.XMATCH(ConSprache,$B$3:$E$3))</f>
        <v>J 2 Kleininventar</v>
      </c>
    </row>
    <row r="294" spans="1:6">
      <c r="B294" t="s">
        <v>416</v>
      </c>
      <c r="C294" t="s">
        <v>1628</v>
      </c>
      <c r="D294" t="s">
        <v>1668</v>
      </c>
      <c r="E294" t="s">
        <v>1628</v>
      </c>
      <c r="F294" s="8" t="str" cm="1">
        <f t="array" ref="F294">INDEX(B294:E294,1,_xlfn.XMATCH(ConSprache,$B$3:$E$3))</f>
        <v>J 3 Textilien</v>
      </c>
    </row>
    <row r="295" spans="1:6">
      <c r="B295" t="s">
        <v>417</v>
      </c>
      <c r="C295" t="s">
        <v>1629</v>
      </c>
      <c r="D295" t="s">
        <v>1669</v>
      </c>
      <c r="E295" t="s">
        <v>1708</v>
      </c>
      <c r="F295" s="8" t="str" cm="1">
        <f t="array" ref="F295">INDEX(B295:E295,1,_xlfn.XMATCH(ConSprache,$B$3:$E$3))</f>
        <v>J 4 Kunst am Bau</v>
      </c>
    </row>
    <row r="296" spans="1:6">
      <c r="F296" s="8" cm="1">
        <f t="array" ref="F296">INDEX(B296:E296,1,_xlfn.XMATCH(ConSprache,$B$3:$E$3))</f>
        <v>0</v>
      </c>
    </row>
    <row r="297" spans="1:6">
      <c r="A297" t="s">
        <v>1565</v>
      </c>
      <c r="B297" t="s">
        <v>631</v>
      </c>
      <c r="C297" t="s">
        <v>1788</v>
      </c>
      <c r="D297" t="s">
        <v>1748</v>
      </c>
      <c r="E297" t="s">
        <v>1709</v>
      </c>
      <c r="F297" s="8" t="str" cm="1">
        <f t="array" ref="F297">INDEX(B297:E297,1,_xlfn.XMATCH(ConSprache,$B$3:$E$3))</f>
        <v>C 1.1 Kanalisation Gebäude</v>
      </c>
    </row>
    <row r="298" spans="1:6">
      <c r="B298" t="s">
        <v>632</v>
      </c>
      <c r="C298" t="s">
        <v>1789</v>
      </c>
      <c r="D298" t="s">
        <v>1749</v>
      </c>
      <c r="E298" t="s">
        <v>1710</v>
      </c>
      <c r="F298" s="8" t="str" cm="1">
        <f t="array" ref="F298">INDEX(B298:E298,1,_xlfn.XMATCH(ConSprache,$B$3:$E$3))</f>
        <v>C 1.2 Abdichtung, Dämmung Bodenplatte</v>
      </c>
    </row>
    <row r="299" spans="1:6">
      <c r="B299" t="s">
        <v>633</v>
      </c>
      <c r="C299" t="s">
        <v>1790</v>
      </c>
      <c r="D299" t="s">
        <v>1750</v>
      </c>
      <c r="E299" t="s">
        <v>1711</v>
      </c>
      <c r="F299" s="8" t="str" cm="1">
        <f t="array" ref="F299">INDEX(B299:E299,1,_xlfn.XMATCH(ConSprache,$B$3:$E$3))</f>
        <v>C 1.3 Einzelfundament, Streifenfundament</v>
      </c>
    </row>
    <row r="300" spans="1:6">
      <c r="B300" t="s">
        <v>634</v>
      </c>
      <c r="C300" t="s">
        <v>1791</v>
      </c>
      <c r="D300" t="s">
        <v>1751</v>
      </c>
      <c r="E300" t="s">
        <v>1712</v>
      </c>
      <c r="F300" s="8" t="str" cm="1">
        <f t="array" ref="F300">INDEX(B300:E300,1,_xlfn.XMATCH(ConSprache,$B$3:$E$3))</f>
        <v>C 1.4 Nicht tragende Bodenplatte</v>
      </c>
    </row>
    <row r="301" spans="1:6">
      <c r="B301" t="s">
        <v>635</v>
      </c>
      <c r="C301" t="s">
        <v>1792</v>
      </c>
      <c r="D301" t="s">
        <v>1752</v>
      </c>
      <c r="E301" t="s">
        <v>1713</v>
      </c>
      <c r="F301" s="8" t="str" cm="1">
        <f t="array" ref="F301">INDEX(B301:E301,1,_xlfn.XMATCH(ConSprache,$B$3:$E$3))</f>
        <v>C 1.5 Tragende Bodenplatte</v>
      </c>
    </row>
    <row r="302" spans="1:6">
      <c r="B302" t="s">
        <v>636</v>
      </c>
      <c r="C302" t="s">
        <v>1793</v>
      </c>
      <c r="D302" t="s">
        <v>1753</v>
      </c>
      <c r="E302" t="s">
        <v>1714</v>
      </c>
      <c r="F302" s="8" t="str" cm="1">
        <f t="array" ref="F302">INDEX(B302:E302,1,_xlfn.XMATCH(ConSprache,$B$3:$E$3))</f>
        <v>C 2.1 Aussenwandkonstruktion</v>
      </c>
    </row>
    <row r="303" spans="1:6">
      <c r="B303" t="s">
        <v>637</v>
      </c>
      <c r="C303" t="s">
        <v>1794</v>
      </c>
      <c r="D303" t="s">
        <v>1754</v>
      </c>
      <c r="E303" t="s">
        <v>1715</v>
      </c>
      <c r="F303" s="8" t="str" cm="1">
        <f t="array" ref="F303">INDEX(B303:E303,1,_xlfn.XMATCH(ConSprache,$B$3:$E$3))</f>
        <v>C 2.2 lnnenwandkonstruktion</v>
      </c>
    </row>
    <row r="304" spans="1:6">
      <c r="B304" t="s">
        <v>638</v>
      </c>
      <c r="C304" t="s">
        <v>1795</v>
      </c>
      <c r="D304" t="s">
        <v>1755</v>
      </c>
      <c r="E304" t="s">
        <v>1716</v>
      </c>
      <c r="F304" s="8" t="str" cm="1">
        <f t="array" ref="F304">INDEX(B304:E304,1,_xlfn.XMATCH(ConSprache,$B$3:$E$3))</f>
        <v>C 3.1 Aussenstütze</v>
      </c>
    </row>
    <row r="305" spans="2:6">
      <c r="B305" t="s">
        <v>639</v>
      </c>
      <c r="C305" t="s">
        <v>1796</v>
      </c>
      <c r="D305" t="s">
        <v>1756</v>
      </c>
      <c r="E305" t="s">
        <v>1717</v>
      </c>
      <c r="F305" s="8" t="str" cm="1">
        <f t="array" ref="F305">INDEX(B305:E305,1,_xlfn.XMATCH(ConSprache,$B$3:$E$3))</f>
        <v>C 3.2 Innenstütze</v>
      </c>
    </row>
    <row r="306" spans="2:6">
      <c r="B306" t="s">
        <v>640</v>
      </c>
      <c r="C306" t="s">
        <v>1797</v>
      </c>
      <c r="D306" t="s">
        <v>1757</v>
      </c>
      <c r="E306" t="s">
        <v>1718</v>
      </c>
      <c r="F306" s="8" t="str" cm="1">
        <f t="array" ref="F306">INDEX(B306:E306,1,_xlfn.XMATCH(ConSprache,$B$3:$E$3))</f>
        <v>C 4.1 Decke</v>
      </c>
    </row>
    <row r="307" spans="2:6">
      <c r="B307" t="s">
        <v>641</v>
      </c>
      <c r="C307" t="s">
        <v>1798</v>
      </c>
      <c r="D307" t="s">
        <v>1758</v>
      </c>
      <c r="E307" t="s">
        <v>1719</v>
      </c>
      <c r="F307" s="8" t="str" cm="1">
        <f t="array" ref="F307">INDEX(B307:E307,1,_xlfn.XMATCH(ConSprache,$B$3:$E$3))</f>
        <v>C 4.2 Treppe, Rampe</v>
      </c>
    </row>
    <row r="308" spans="2:6">
      <c r="B308" t="s">
        <v>642</v>
      </c>
      <c r="C308" t="s">
        <v>1799</v>
      </c>
      <c r="D308" t="s">
        <v>1759</v>
      </c>
      <c r="E308" t="s">
        <v>1720</v>
      </c>
      <c r="F308" s="8" t="str" cm="1">
        <f t="array" ref="F308">INDEX(B308:E308,1,_xlfn.XMATCH(ConSprache,$B$3:$E$3))</f>
        <v>C 4.3 Balkon</v>
      </c>
    </row>
    <row r="309" spans="2:6">
      <c r="B309" t="s">
        <v>643</v>
      </c>
      <c r="C309" t="s">
        <v>1800</v>
      </c>
      <c r="D309" t="s">
        <v>1760</v>
      </c>
      <c r="E309" t="s">
        <v>1721</v>
      </c>
      <c r="F309" s="8" t="str" cm="1">
        <f t="array" ref="F309">INDEX(B309:E309,1,_xlfn.XMATCH(ConSprache,$B$3:$E$3))</f>
        <v>C 4.4 Dachkonstruktion</v>
      </c>
    </row>
    <row r="310" spans="2:6">
      <c r="B310" t="s">
        <v>644</v>
      </c>
      <c r="C310" t="s">
        <v>1801</v>
      </c>
      <c r="D310" t="s">
        <v>1761</v>
      </c>
      <c r="E310" t="s">
        <v>1722</v>
      </c>
      <c r="F310" s="8" t="str" cm="1">
        <f t="array" ref="F310">INDEX(B310:E310,1,_xlfn.XMATCH(ConSprache,$B$3:$E$3))</f>
        <v>D 1.1 Apparat, Anlage Starkstrom</v>
      </c>
    </row>
    <row r="311" spans="2:6">
      <c r="B311" t="s">
        <v>645</v>
      </c>
      <c r="C311" t="s">
        <v>1802</v>
      </c>
      <c r="D311" t="s">
        <v>1762</v>
      </c>
      <c r="E311" t="s">
        <v>1723</v>
      </c>
      <c r="F311" s="8" t="str" cm="1">
        <f t="array" ref="F311">INDEX(B311:E311,1,_xlfn.XMATCH(ConSprache,$B$3:$E$3))</f>
        <v>D 1.2 Installation Starkstrom</v>
      </c>
    </row>
    <row r="312" spans="2:6">
      <c r="B312" t="s">
        <v>646</v>
      </c>
      <c r="C312" t="s">
        <v>1803</v>
      </c>
      <c r="D312" t="s">
        <v>1763</v>
      </c>
      <c r="E312" t="s">
        <v>1724</v>
      </c>
      <c r="F312" s="8" t="str" cm="1">
        <f t="array" ref="F312">INDEX(B312:E312,1,_xlfn.XMATCH(ConSprache,$B$3:$E$3))</f>
        <v>D 1.3 Leuchte</v>
      </c>
    </row>
    <row r="313" spans="2:6">
      <c r="B313" t="s">
        <v>647</v>
      </c>
      <c r="C313" t="s">
        <v>1804</v>
      </c>
      <c r="D313" t="s">
        <v>1764</v>
      </c>
      <c r="E313" t="s">
        <v>1725</v>
      </c>
      <c r="F313" s="8" t="str" cm="1">
        <f t="array" ref="F313">INDEX(B313:E313,1,_xlfn.XMATCH(ConSprache,$B$3:$E$3))</f>
        <v>D 1.4 Elektrogerät</v>
      </c>
    </row>
    <row r="314" spans="2:6">
      <c r="B314" t="s">
        <v>648</v>
      </c>
      <c r="C314" t="s">
        <v>1805</v>
      </c>
      <c r="D314" t="s">
        <v>1765</v>
      </c>
      <c r="E314" t="s">
        <v>1726</v>
      </c>
      <c r="F314" s="8" t="str" cm="1">
        <f t="array" ref="F314">INDEX(B314:E314,1,_xlfn.XMATCH(ConSprache,$B$3:$E$3))</f>
        <v>D 1.5 Apparat, Anlage Schwachstrom</v>
      </c>
    </row>
    <row r="315" spans="2:6">
      <c r="B315" t="s">
        <v>649</v>
      </c>
      <c r="C315" t="s">
        <v>1806</v>
      </c>
      <c r="D315" t="s">
        <v>1766</v>
      </c>
      <c r="E315" t="s">
        <v>1727</v>
      </c>
      <c r="F315" s="8" t="str" cm="1">
        <f t="array" ref="F315">INDEX(B315:E315,1,_xlfn.XMATCH(ConSprache,$B$3:$E$3))</f>
        <v>D 1.6 Installation Schwachstrom</v>
      </c>
    </row>
    <row r="316" spans="2:6">
      <c r="B316" t="s">
        <v>650</v>
      </c>
      <c r="C316" t="s">
        <v>1807</v>
      </c>
      <c r="D316" t="s">
        <v>1767</v>
      </c>
      <c r="E316" t="s">
        <v>1728</v>
      </c>
      <c r="F316" s="8" t="str" cm="1">
        <f t="array" ref="F316">INDEX(B316:E316,1,_xlfn.XMATCH(ConSprache,$B$3:$E$3))</f>
        <v>D 2.1 Managementebene</v>
      </c>
    </row>
    <row r="317" spans="2:6">
      <c r="B317" t="s">
        <v>651</v>
      </c>
      <c r="C317" t="s">
        <v>1808</v>
      </c>
      <c r="D317" t="s">
        <v>1768</v>
      </c>
      <c r="E317" t="s">
        <v>1729</v>
      </c>
      <c r="F317" s="8" t="str" cm="1">
        <f t="array" ref="F317">INDEX(B317:E317,1,_xlfn.XMATCH(ConSprache,$B$3:$E$3))</f>
        <v>D 2.2 Automationsebene</v>
      </c>
    </row>
    <row r="318" spans="2:6">
      <c r="B318" t="s">
        <v>652</v>
      </c>
      <c r="C318" t="s">
        <v>1809</v>
      </c>
      <c r="D318" t="s">
        <v>1769</v>
      </c>
      <c r="E318" t="s">
        <v>1730</v>
      </c>
      <c r="F318" s="8" t="str" cm="1">
        <f t="array" ref="F318">INDEX(B318:E318,1,_xlfn.XMATCH(ConSprache,$B$3:$E$3))</f>
        <v>D 2.3 Feldebene</v>
      </c>
    </row>
    <row r="319" spans="2:6">
      <c r="B319" t="s">
        <v>653</v>
      </c>
      <c r="C319" t="s">
        <v>1810</v>
      </c>
      <c r="D319" t="s">
        <v>1770</v>
      </c>
      <c r="E319" t="s">
        <v>1731</v>
      </c>
      <c r="F319" s="8" t="str" cm="1">
        <f t="array" ref="F319">INDEX(B319:E319,1,_xlfn.XMATCH(ConSprache,$B$3:$E$3))</f>
        <v>D 2.4 Raumautomation</v>
      </c>
    </row>
    <row r="320" spans="2:6">
      <c r="B320" t="s">
        <v>654</v>
      </c>
      <c r="C320" t="s">
        <v>1811</v>
      </c>
      <c r="D320" t="s">
        <v>1771</v>
      </c>
      <c r="E320" t="s">
        <v>1732</v>
      </c>
      <c r="F320" s="8" t="str" cm="1">
        <f t="array" ref="F320">INDEX(B320:E320,1,_xlfn.XMATCH(ConSprache,$B$3:$E$3))</f>
        <v>D 2.5 Automationsnetzwerk</v>
      </c>
    </row>
    <row r="321" spans="2:6">
      <c r="B321" t="s">
        <v>655</v>
      </c>
      <c r="C321" t="s">
        <v>1812</v>
      </c>
      <c r="D321" t="s">
        <v>1772</v>
      </c>
      <c r="E321" t="s">
        <v>1733</v>
      </c>
      <c r="F321" s="8" t="str" cm="1">
        <f t="array" ref="F321">INDEX(B321:E321,1,_xlfn.XMATCH(ConSprache,$B$3:$E$3))</f>
        <v>D 2.6 Schaltgerätekombination</v>
      </c>
    </row>
    <row r="322" spans="2:6">
      <c r="B322" t="s">
        <v>656</v>
      </c>
      <c r="C322" t="s">
        <v>1813</v>
      </c>
      <c r="D322" t="s">
        <v>1773</v>
      </c>
      <c r="E322" t="s">
        <v>656</v>
      </c>
      <c r="F322" s="8" t="str" cm="1">
        <f t="array" ref="F322">INDEX(B322:E322,1,_xlfn.XMATCH(ConSprache,$B$3:$E$3))</f>
        <v>D 2.7 Integration</v>
      </c>
    </row>
    <row r="323" spans="2:6">
      <c r="B323" t="s">
        <v>657</v>
      </c>
      <c r="C323" t="s">
        <v>1814</v>
      </c>
      <c r="D323" t="s">
        <v>1774</v>
      </c>
      <c r="E323" t="s">
        <v>1734</v>
      </c>
      <c r="F323" s="8" t="str" cm="1">
        <f t="array" ref="F323">INDEX(B323:E323,1,_xlfn.XMATCH(ConSprache,$B$3:$E$3))</f>
        <v>D 3.1 Einbruchmeldeanlage, Überfallmeldeanlage</v>
      </c>
    </row>
    <row r="324" spans="2:6">
      <c r="B324" t="s">
        <v>658</v>
      </c>
      <c r="C324" t="s">
        <v>1815</v>
      </c>
      <c r="D324" t="s">
        <v>1775</v>
      </c>
      <c r="E324" t="s">
        <v>1735</v>
      </c>
      <c r="F324" s="8" t="str" cm="1">
        <f t="array" ref="F324">INDEX(B324:E324,1,_xlfn.XMATCH(ConSprache,$B$3:$E$3))</f>
        <v>D 3.2 Zutrittskontrollanlage</v>
      </c>
    </row>
    <row r="325" spans="2:6">
      <c r="B325" t="s">
        <v>659</v>
      </c>
      <c r="C325" t="s">
        <v>1816</v>
      </c>
      <c r="D325" t="s">
        <v>1776</v>
      </c>
      <c r="E325" t="s">
        <v>1736</v>
      </c>
      <c r="F325" s="8" t="str" cm="1">
        <f t="array" ref="F325">INDEX(B325:E325,1,_xlfn.XMATCH(ConSprache,$B$3:$E$3))</f>
        <v>D 3.3 Videoüberwachungsanlage</v>
      </c>
    </row>
    <row r="326" spans="2:6">
      <c r="B326" t="s">
        <v>660</v>
      </c>
      <c r="C326" t="s">
        <v>1817</v>
      </c>
      <c r="D326" t="s">
        <v>1777</v>
      </c>
      <c r="E326" t="s">
        <v>1737</v>
      </c>
      <c r="F326" s="8" t="str" cm="1">
        <f t="array" ref="F326">INDEX(B326:E326,1,_xlfn.XMATCH(ConSprache,$B$3:$E$3))</f>
        <v>D 3.4 Perimeterschutz, Umgebungsschutz</v>
      </c>
    </row>
    <row r="327" spans="2:6">
      <c r="B327" t="s">
        <v>661</v>
      </c>
      <c r="C327" t="s">
        <v>1818</v>
      </c>
      <c r="D327" t="s">
        <v>1778</v>
      </c>
      <c r="E327" t="s">
        <v>1738</v>
      </c>
      <c r="F327" s="8" t="str" cm="1">
        <f t="array" ref="F327">INDEX(B327:E327,1,_xlfn.XMATCH(ConSprache,$B$3:$E$3))</f>
        <v>D 4.1 Brandmeldeanlage</v>
      </c>
    </row>
    <row r="328" spans="2:6">
      <c r="B328" t="s">
        <v>662</v>
      </c>
      <c r="C328" t="s">
        <v>1819</v>
      </c>
      <c r="D328" t="s">
        <v>1779</v>
      </c>
      <c r="E328" t="s">
        <v>1739</v>
      </c>
      <c r="F328" s="8" t="str" cm="1">
        <f t="array" ref="F328">INDEX(B328:E328,1,_xlfn.XMATCH(ConSprache,$B$3:$E$3))</f>
        <v>D 4.2 Gasmeldeaniage</v>
      </c>
    </row>
    <row r="329" spans="2:6">
      <c r="B329" t="s">
        <v>663</v>
      </c>
      <c r="C329" t="s">
        <v>1820</v>
      </c>
      <c r="D329" t="s">
        <v>1780</v>
      </c>
      <c r="E329" t="s">
        <v>1740</v>
      </c>
      <c r="F329" s="8" t="str" cm="1">
        <f t="array" ref="F329">INDEX(B329:E329,1,_xlfn.XMATCH(ConSprache,$B$3:$E$3))</f>
        <v>D 4.3 Nasslöschanlage</v>
      </c>
    </row>
    <row r="330" spans="2:6">
      <c r="B330" t="s">
        <v>664</v>
      </c>
      <c r="C330" t="s">
        <v>1821</v>
      </c>
      <c r="D330" t="s">
        <v>1781</v>
      </c>
      <c r="E330" t="s">
        <v>1741</v>
      </c>
      <c r="F330" s="8" t="str" cm="1">
        <f t="array" ref="F330">INDEX(B330:E330,1,_xlfn.XMATCH(ConSprache,$B$3:$E$3))</f>
        <v>D 4.4 Trockenlöschanlage</v>
      </c>
    </row>
    <row r="331" spans="2:6">
      <c r="B331" t="s">
        <v>665</v>
      </c>
      <c r="C331" t="s">
        <v>1822</v>
      </c>
      <c r="D331" t="s">
        <v>1782</v>
      </c>
      <c r="E331" t="s">
        <v>1742</v>
      </c>
      <c r="F331" s="8" t="str" cm="1">
        <f t="array" ref="F331">INDEX(B331:E331,1,_xlfn.XMATCH(ConSprache,$B$3:$E$3))</f>
        <v>D 4.5 Löschgerät</v>
      </c>
    </row>
    <row r="332" spans="2:6">
      <c r="B332" t="s">
        <v>666</v>
      </c>
      <c r="C332" t="s">
        <v>1823</v>
      </c>
      <c r="D332" t="s">
        <v>1783</v>
      </c>
      <c r="E332" t="s">
        <v>1743</v>
      </c>
      <c r="F332" s="8" t="str" cm="1">
        <f t="array" ref="F332">INDEX(B332:E332,1,_xlfn.XMATCH(ConSprache,$B$3:$E$3))</f>
        <v>D 4.6 Rauch- und Wärmeabzugsanlage</v>
      </c>
    </row>
    <row r="333" spans="2:6">
      <c r="B333" t="s">
        <v>667</v>
      </c>
      <c r="C333" t="s">
        <v>1824</v>
      </c>
      <c r="D333" t="s">
        <v>1784</v>
      </c>
      <c r="E333" t="s">
        <v>1744</v>
      </c>
      <c r="F333" s="8" t="str" cm="1">
        <f t="array" ref="F333">INDEX(B333:E333,1,_xlfn.XMATCH(ConSprache,$B$3:$E$3))</f>
        <v>D 5.1 Lagerung zu Wärmeanlage</v>
      </c>
    </row>
    <row r="334" spans="2:6">
      <c r="B334" t="s">
        <v>668</v>
      </c>
      <c r="C334" t="s">
        <v>1825</v>
      </c>
      <c r="D334" t="s">
        <v>1785</v>
      </c>
      <c r="E334" t="s">
        <v>1745</v>
      </c>
      <c r="F334" s="8" t="str" cm="1">
        <f t="array" ref="F334">INDEX(B334:E334,1,_xlfn.XMATCH(ConSprache,$B$3:$E$3))</f>
        <v>D 5.2 Wärmeerzeugung</v>
      </c>
    </row>
    <row r="335" spans="2:6">
      <c r="B335" t="s">
        <v>669</v>
      </c>
      <c r="C335" t="s">
        <v>1826</v>
      </c>
      <c r="D335" t="s">
        <v>1786</v>
      </c>
      <c r="E335" t="s">
        <v>1746</v>
      </c>
      <c r="F335" s="8" t="str" cm="1">
        <f t="array" ref="F335">INDEX(B335:E335,1,_xlfn.XMATCH(ConSprache,$B$3:$E$3))</f>
        <v>D 5.3 Wärmehauptverteilung</v>
      </c>
    </row>
    <row r="336" spans="2:6">
      <c r="B336" t="s">
        <v>670</v>
      </c>
      <c r="C336" t="s">
        <v>1827</v>
      </c>
      <c r="D336" t="s">
        <v>1787</v>
      </c>
      <c r="E336" t="s">
        <v>1747</v>
      </c>
      <c r="F336" s="8" t="str" cm="1">
        <f t="array" ref="F336">INDEX(B336:E336,1,_xlfn.XMATCH(ConSprache,$B$3:$E$3))</f>
        <v>D 5.4 Wärmeabgabe</v>
      </c>
    </row>
    <row r="337" spans="2:6">
      <c r="B337" t="s">
        <v>671</v>
      </c>
      <c r="C337" t="s">
        <v>1828</v>
      </c>
      <c r="D337" t="s">
        <v>1874</v>
      </c>
      <c r="E337" t="s">
        <v>1920</v>
      </c>
      <c r="F337" s="8" t="str" cm="1">
        <f t="array" ref="F337">INDEX(B337:E337,1,_xlfn.XMATCH(ConSprache,$B$3:$E$3))</f>
        <v>D 6.1 Lagerung zu Kälteanlage</v>
      </c>
    </row>
    <row r="338" spans="2:6">
      <c r="B338" t="s">
        <v>672</v>
      </c>
      <c r="C338" t="s">
        <v>1829</v>
      </c>
      <c r="D338" t="s">
        <v>1875</v>
      </c>
      <c r="E338" t="s">
        <v>1921</v>
      </c>
      <c r="F338" s="8" t="str" cm="1">
        <f t="array" ref="F338">INDEX(B338:E338,1,_xlfn.XMATCH(ConSprache,$B$3:$E$3))</f>
        <v>D 6.2 Kälteerzeugung</v>
      </c>
    </row>
    <row r="339" spans="2:6">
      <c r="B339" t="s">
        <v>673</v>
      </c>
      <c r="C339" t="s">
        <v>1830</v>
      </c>
      <c r="D339" t="s">
        <v>1876</v>
      </c>
      <c r="E339" t="s">
        <v>1922</v>
      </c>
      <c r="F339" s="8" t="str" cm="1">
        <f t="array" ref="F339">INDEX(B339:E339,1,_xlfn.XMATCH(ConSprache,$B$3:$E$3))</f>
        <v>D 6.3 Kältehauptverteilung</v>
      </c>
    </row>
    <row r="340" spans="2:6">
      <c r="B340" t="s">
        <v>674</v>
      </c>
      <c r="C340" t="s">
        <v>1831</v>
      </c>
      <c r="D340" t="s">
        <v>1877</v>
      </c>
      <c r="E340" t="s">
        <v>1923</v>
      </c>
      <c r="F340" s="8" t="str" cm="1">
        <f t="array" ref="F340">INDEX(B340:E340,1,_xlfn.XMATCH(ConSprache,$B$3:$E$3))</f>
        <v>D 6.4 Kälteabgabe</v>
      </c>
    </row>
    <row r="341" spans="2:6">
      <c r="B341" t="s">
        <v>675</v>
      </c>
      <c r="C341" t="s">
        <v>1832</v>
      </c>
      <c r="D341" t="s">
        <v>1878</v>
      </c>
      <c r="E341" t="s">
        <v>1924</v>
      </c>
      <c r="F341" s="8" t="str" cm="1">
        <f t="array" ref="F341">INDEX(B341:E341,1,_xlfn.XMATCH(ConSprache,$B$3:$E$3))</f>
        <v>D 7.1 Aussenluftführung, Fortluftführung</v>
      </c>
    </row>
    <row r="342" spans="2:6">
      <c r="B342" t="s">
        <v>676</v>
      </c>
      <c r="C342" t="s">
        <v>1833</v>
      </c>
      <c r="D342" t="s">
        <v>1879</v>
      </c>
      <c r="E342" t="s">
        <v>1925</v>
      </c>
      <c r="F342" s="8" t="str" cm="1">
        <f t="array" ref="F342">INDEX(B342:E342,1,_xlfn.XMATCH(ConSprache,$B$3:$E$3))</f>
        <v>D 7.2 Luftaufbereitung</v>
      </c>
    </row>
    <row r="343" spans="2:6">
      <c r="B343" t="s">
        <v>677</v>
      </c>
      <c r="C343" t="s">
        <v>1834</v>
      </c>
      <c r="D343" t="s">
        <v>1880</v>
      </c>
      <c r="E343" t="s">
        <v>1926</v>
      </c>
      <c r="F343" s="8" t="str" cm="1">
        <f t="array" ref="F343">INDEX(B343:E343,1,_xlfn.XMATCH(ConSprache,$B$3:$E$3))</f>
        <v>D 7.3 Lufthauptverteilung</v>
      </c>
    </row>
    <row r="344" spans="2:6">
      <c r="B344" t="s">
        <v>678</v>
      </c>
      <c r="C344" t="s">
        <v>1835</v>
      </c>
      <c r="D344" t="s">
        <v>1881</v>
      </c>
      <c r="E344" t="s">
        <v>1927</v>
      </c>
      <c r="F344" s="8" t="str" cm="1">
        <f t="array" ref="F344">INDEX(B344:E344,1,_xlfn.XMATCH(ConSprache,$B$3:$E$3))</f>
        <v>D 7.4 Luftabgabe</v>
      </c>
    </row>
    <row r="345" spans="2:6">
      <c r="B345" t="s">
        <v>679</v>
      </c>
      <c r="C345" t="s">
        <v>1836</v>
      </c>
      <c r="D345" t="s">
        <v>1882</v>
      </c>
      <c r="E345" t="s">
        <v>1928</v>
      </c>
      <c r="F345" s="8" t="str" cm="1">
        <f t="array" ref="F345">INDEX(B345:E345,1,_xlfn.XMATCH(ConSprache,$B$3:$E$3))</f>
        <v>D 7.5 Kleinanlage für Zuluft, Abluft</v>
      </c>
    </row>
    <row r="346" spans="2:6">
      <c r="B346" t="s">
        <v>680</v>
      </c>
      <c r="C346" t="s">
        <v>1837</v>
      </c>
      <c r="D346" t="s">
        <v>1883</v>
      </c>
      <c r="E346" t="s">
        <v>1929</v>
      </c>
      <c r="F346" s="8" t="str" cm="1">
        <f t="array" ref="F346">INDEX(B346:E346,1,_xlfn.XMATCH(ConSprache,$B$3:$E$3))</f>
        <v>D 8.1 Armatur, Apparat</v>
      </c>
    </row>
    <row r="347" spans="2:6">
      <c r="B347" t="s">
        <v>681</v>
      </c>
      <c r="C347" t="s">
        <v>1838</v>
      </c>
      <c r="D347" t="s">
        <v>1884</v>
      </c>
      <c r="E347" t="s">
        <v>1930</v>
      </c>
      <c r="F347" s="8" t="str" cm="1">
        <f t="array" ref="F347">INDEX(B347:E347,1,_xlfn.XMATCH(ConSprache,$B$3:$E$3))</f>
        <v>D 8.2 Installationselement</v>
      </c>
    </row>
    <row r="348" spans="2:6">
      <c r="B348" t="s">
        <v>682</v>
      </c>
      <c r="C348" t="s">
        <v>1839</v>
      </c>
      <c r="D348" t="s">
        <v>1885</v>
      </c>
      <c r="E348" t="s">
        <v>1931</v>
      </c>
      <c r="F348" s="8" t="str" cm="1">
        <f t="array" ref="F348">INDEX(B348:E348,1,_xlfn.XMATCH(ConSprache,$B$3:$E$3))</f>
        <v>D 8.3 Wasseraufbereitungsanlage, Abwasseraufbereitungsanlage</v>
      </c>
    </row>
    <row r="349" spans="2:6">
      <c r="B349" t="s">
        <v>683</v>
      </c>
      <c r="C349" t="s">
        <v>1840</v>
      </c>
      <c r="D349" t="s">
        <v>1886</v>
      </c>
      <c r="E349" t="s">
        <v>1932</v>
      </c>
      <c r="F349" s="8" t="str" cm="1">
        <f t="array" ref="F349">INDEX(B349:E349,1,_xlfn.XMATCH(ConSprache,$B$3:$E$3))</f>
        <v>D 8.4 Versorgungsleitung</v>
      </c>
    </row>
    <row r="350" spans="2:6">
      <c r="B350" t="s">
        <v>684</v>
      </c>
      <c r="C350" t="s">
        <v>1841</v>
      </c>
      <c r="D350" t="s">
        <v>1887</v>
      </c>
      <c r="E350" t="s">
        <v>1933</v>
      </c>
      <c r="F350" s="8" t="str" cm="1">
        <f t="array" ref="F350">INDEX(B350:E350,1,_xlfn.XMATCH(ConSprache,$B$3:$E$3))</f>
        <v>D 8.5 Entsorgungsleitung</v>
      </c>
    </row>
    <row r="351" spans="2:6">
      <c r="B351" t="s">
        <v>685</v>
      </c>
      <c r="C351" t="s">
        <v>1842</v>
      </c>
      <c r="D351" t="s">
        <v>1888</v>
      </c>
      <c r="E351" t="s">
        <v>1934</v>
      </c>
      <c r="F351" s="8" t="str" cm="1">
        <f t="array" ref="F351">INDEX(B351:E351,1,_xlfn.XMATCH(ConSprache,$B$3:$E$3))</f>
        <v>D 8.6 Gasanlage</v>
      </c>
    </row>
    <row r="352" spans="2:6">
      <c r="B352" t="s">
        <v>686</v>
      </c>
      <c r="C352" t="s">
        <v>1843</v>
      </c>
      <c r="D352" t="s">
        <v>1889</v>
      </c>
      <c r="E352" t="s">
        <v>1935</v>
      </c>
      <c r="F352" s="8" t="str" cm="1">
        <f t="array" ref="F352">INDEX(B352:E352,1,_xlfn.XMATCH(ConSprache,$B$3:$E$3))</f>
        <v>D 8.7 Druckluftanlage, Vakuumanlage</v>
      </c>
    </row>
    <row r="353" spans="2:6">
      <c r="B353" t="s">
        <v>687</v>
      </c>
      <c r="C353" t="s">
        <v>1844</v>
      </c>
      <c r="D353" t="s">
        <v>1890</v>
      </c>
      <c r="E353" t="s">
        <v>1936</v>
      </c>
      <c r="F353" s="8" t="str" cm="1">
        <f t="array" ref="F353">INDEX(B353:E353,1,_xlfn.XMATCH(ConSprache,$B$3:$E$3))</f>
        <v>D 9.1 Personenaufzug</v>
      </c>
    </row>
    <row r="354" spans="2:6">
      <c r="B354" t="s">
        <v>688</v>
      </c>
      <c r="C354" t="s">
        <v>1845</v>
      </c>
      <c r="D354" t="s">
        <v>1891</v>
      </c>
      <c r="E354" t="s">
        <v>1937</v>
      </c>
      <c r="F354" s="8" t="str" cm="1">
        <f t="array" ref="F354">INDEX(B354:E354,1,_xlfn.XMATCH(ConSprache,$B$3:$E$3))</f>
        <v>D 9.2 Lastenaufzug</v>
      </c>
    </row>
    <row r="355" spans="2:6">
      <c r="B355" t="s">
        <v>689</v>
      </c>
      <c r="C355" t="s">
        <v>1846</v>
      </c>
      <c r="D355" t="s">
        <v>1892</v>
      </c>
      <c r="E355" t="s">
        <v>1938</v>
      </c>
      <c r="F355" s="8" t="str" cm="1">
        <f t="array" ref="F355">INDEX(B355:E355,1,_xlfn.XMATCH(ConSprache,$B$3:$E$3))</f>
        <v>D 9.3 Bettenaufzug</v>
      </c>
    </row>
    <row r="356" spans="2:6">
      <c r="B356" t="s">
        <v>690</v>
      </c>
      <c r="C356" t="s">
        <v>1847</v>
      </c>
      <c r="D356" t="s">
        <v>1893</v>
      </c>
      <c r="E356" t="s">
        <v>1939</v>
      </c>
      <c r="F356" s="8" t="str" cm="1">
        <f t="array" ref="F356">INDEX(B356:E356,1,_xlfn.XMATCH(ConSprache,$B$3:$E$3))</f>
        <v>D 9.4 Fahrtreppe, Fahrsteig</v>
      </c>
    </row>
    <row r="357" spans="2:6">
      <c r="B357" t="s">
        <v>691</v>
      </c>
      <c r="C357" t="s">
        <v>1848</v>
      </c>
      <c r="D357" t="s">
        <v>1894</v>
      </c>
      <c r="E357" t="s">
        <v>1940</v>
      </c>
      <c r="F357" s="8" t="str" cm="1">
        <f t="array" ref="F357">INDEX(B357:E357,1,_xlfn.XMATCH(ConSprache,$B$3:$E$3))</f>
        <v>D 9.5 Hubtisch, Verladestation, Spezialaufzug</v>
      </c>
    </row>
    <row r="358" spans="2:6">
      <c r="B358" t="s">
        <v>692</v>
      </c>
      <c r="C358" t="s">
        <v>1849</v>
      </c>
      <c r="D358" t="s">
        <v>1895</v>
      </c>
      <c r="E358" t="s">
        <v>1941</v>
      </c>
      <c r="F358" s="8" t="str" cm="1">
        <f t="array" ref="F358">INDEX(B358:E358,1,_xlfn.XMATCH(ConSprache,$B$3:$E$3))</f>
        <v>D 9.6 Parkieranlage</v>
      </c>
    </row>
    <row r="359" spans="2:6">
      <c r="B359" t="s">
        <v>693</v>
      </c>
      <c r="C359" t="s">
        <v>1850</v>
      </c>
      <c r="D359" t="s">
        <v>1896</v>
      </c>
      <c r="E359" t="s">
        <v>1942</v>
      </c>
      <c r="F359" s="8" t="str" cm="1">
        <f t="array" ref="F359">INDEX(B359:E359,1,_xlfn.XMATCH(ConSprache,$B$3:$E$3))</f>
        <v>D 9.7 Weitere Transportanlage</v>
      </c>
    </row>
    <row r="360" spans="2:6">
      <c r="B360" t="s">
        <v>694</v>
      </c>
      <c r="C360" t="s">
        <v>1851</v>
      </c>
      <c r="D360" t="s">
        <v>1897</v>
      </c>
      <c r="E360" t="s">
        <v>1943</v>
      </c>
      <c r="F360" s="8" t="str" cm="1">
        <f t="array" ref="F360">INDEX(B360:E360,1,_xlfn.XMATCH(ConSprache,$B$3:$E$3))</f>
        <v>E 1.1 Wandabdichtung unter Terrain</v>
      </c>
    </row>
    <row r="361" spans="2:6">
      <c r="B361" t="s">
        <v>695</v>
      </c>
      <c r="C361" t="s">
        <v>1852</v>
      </c>
      <c r="D361" t="s">
        <v>1898</v>
      </c>
      <c r="E361" t="s">
        <v>1944</v>
      </c>
      <c r="F361" s="8" t="str" cm="1">
        <f t="array" ref="F361">INDEX(B361:E361,1,_xlfn.XMATCH(ConSprache,$B$3:$E$3))</f>
        <v>E 1.2 Aussenwärmedämmung unter Terrain</v>
      </c>
    </row>
    <row r="362" spans="2:6">
      <c r="B362" t="s">
        <v>696</v>
      </c>
      <c r="C362" t="s">
        <v>1853</v>
      </c>
      <c r="D362" t="s">
        <v>1899</v>
      </c>
      <c r="E362" t="s">
        <v>1945</v>
      </c>
      <c r="F362" s="8" t="str" cm="1">
        <f t="array" ref="F362">INDEX(B362:E362,1,_xlfn.XMATCH(ConSprache,$B$3:$E$3))</f>
        <v>E 1.3 Schutzschicht unter Terrain</v>
      </c>
    </row>
    <row r="363" spans="2:6">
      <c r="B363" t="s">
        <v>697</v>
      </c>
      <c r="C363" t="s">
        <v>1854</v>
      </c>
      <c r="D363" t="s">
        <v>1900</v>
      </c>
      <c r="E363" t="s">
        <v>1946</v>
      </c>
      <c r="F363" s="8" t="str" cm="1">
        <f t="array" ref="F363">INDEX(B363:E363,1,_xlfn.XMATCH(ConSprache,$B$3:$E$3))</f>
        <v>E 2.1 Äussere Beschichtung</v>
      </c>
    </row>
    <row r="364" spans="2:6">
      <c r="B364" t="s">
        <v>698</v>
      </c>
      <c r="C364" t="s">
        <v>1855</v>
      </c>
      <c r="D364" t="s">
        <v>1901</v>
      </c>
      <c r="E364" t="s">
        <v>1947</v>
      </c>
      <c r="F364" s="8" t="str" cm="1">
        <f t="array" ref="F364">INDEX(B364:E364,1,_xlfn.XMATCH(ConSprache,$B$3:$E$3))</f>
        <v>E 2.2 Aussenwärmedämmung</v>
      </c>
    </row>
    <row r="365" spans="2:6">
      <c r="B365" t="s">
        <v>699</v>
      </c>
      <c r="C365" t="s">
        <v>1856</v>
      </c>
      <c r="D365" t="s">
        <v>1902</v>
      </c>
      <c r="E365" t="s">
        <v>1948</v>
      </c>
      <c r="F365" s="8" t="str" cm="1">
        <f t="array" ref="F365">INDEX(B365:E365,1,_xlfn.XMATCH(ConSprache,$B$3:$E$3))</f>
        <v>E 2.3 Fassadenbekleidung</v>
      </c>
    </row>
    <row r="366" spans="2:6">
      <c r="B366" t="s">
        <v>700</v>
      </c>
      <c r="C366" t="s">
        <v>1857</v>
      </c>
      <c r="D366" t="s">
        <v>1903</v>
      </c>
      <c r="E366" t="s">
        <v>1949</v>
      </c>
      <c r="F366" s="8" t="str" cm="1">
        <f t="array" ref="F366">INDEX(B366:E366,1,_xlfn.XMATCH(ConSprache,$B$3:$E$3))</f>
        <v>E 2.4 Fassadensystem</v>
      </c>
    </row>
    <row r="367" spans="2:6">
      <c r="B367" t="s">
        <v>701</v>
      </c>
      <c r="C367" t="s">
        <v>1858</v>
      </c>
      <c r="D367" t="s">
        <v>1904</v>
      </c>
      <c r="E367" t="s">
        <v>1950</v>
      </c>
      <c r="F367" s="8" t="str" cm="1">
        <f t="array" ref="F367">INDEX(B367:E367,1,_xlfn.XMATCH(ConSprache,$B$3:$E$3))</f>
        <v>E 2.5 Bekleidung Untersicht</v>
      </c>
    </row>
    <row r="368" spans="2:6">
      <c r="B368" t="s">
        <v>702</v>
      </c>
      <c r="C368" t="s">
        <v>1859</v>
      </c>
      <c r="D368" t="s">
        <v>1905</v>
      </c>
      <c r="E368" t="s">
        <v>1951</v>
      </c>
      <c r="F368" s="8" t="str" cm="1">
        <f t="array" ref="F368">INDEX(B368:E368,1,_xlfn.XMATCH(ConSprache,$B$3:$E$3))</f>
        <v>E 2.6 Absturzsicherung</v>
      </c>
    </row>
    <row r="369" spans="2:6">
      <c r="B369" t="s">
        <v>703</v>
      </c>
      <c r="C369" t="s">
        <v>1860</v>
      </c>
      <c r="D369" t="s">
        <v>1906</v>
      </c>
      <c r="E369" t="s">
        <v>1952</v>
      </c>
      <c r="F369" s="8" t="str" cm="1">
        <f t="array" ref="F369">INDEX(B369:E369,1,_xlfn.XMATCH(ConSprache,$B$3:$E$3))</f>
        <v>E 3.1 Fenster</v>
      </c>
    </row>
    <row r="370" spans="2:6">
      <c r="B370" t="s">
        <v>704</v>
      </c>
      <c r="C370" t="s">
        <v>1861</v>
      </c>
      <c r="D370" t="s">
        <v>1907</v>
      </c>
      <c r="E370" t="s">
        <v>1953</v>
      </c>
      <c r="F370" s="8" t="str" cm="1">
        <f t="array" ref="F370">INDEX(B370:E370,1,_xlfn.XMATCH(ConSprache,$B$3:$E$3))</f>
        <v>E 3.2 Tür, Tor</v>
      </c>
    </row>
    <row r="371" spans="2:6">
      <c r="B371" t="s">
        <v>705</v>
      </c>
      <c r="C371" t="s">
        <v>1862</v>
      </c>
      <c r="D371" t="s">
        <v>1908</v>
      </c>
      <c r="E371" t="s">
        <v>1954</v>
      </c>
      <c r="F371" s="8" t="str" cm="1">
        <f t="array" ref="F371">INDEX(B371:E371,1,_xlfn.XMATCH(ConSprache,$B$3:$E$3))</f>
        <v>E 3.3 Sonnenschutz</v>
      </c>
    </row>
    <row r="372" spans="2:6">
      <c r="B372" t="s">
        <v>706</v>
      </c>
      <c r="C372" t="s">
        <v>1863</v>
      </c>
      <c r="D372" t="s">
        <v>1909</v>
      </c>
      <c r="E372" t="s">
        <v>1955</v>
      </c>
      <c r="F372" s="8" t="str" cm="1">
        <f t="array" ref="F372">INDEX(B372:E372,1,_xlfn.XMATCH(ConSprache,$B$3:$E$3))</f>
        <v>F 1.1 Dachabdichtung unter Terrain</v>
      </c>
    </row>
    <row r="373" spans="2:6">
      <c r="B373" t="s">
        <v>707</v>
      </c>
      <c r="C373" t="s">
        <v>1864</v>
      </c>
      <c r="D373" t="s">
        <v>1910</v>
      </c>
      <c r="E373" t="s">
        <v>1956</v>
      </c>
      <c r="F373" s="8" t="str" cm="1">
        <f t="array" ref="F373">INDEX(B373:E373,1,_xlfn.XMATCH(ConSprache,$B$3:$E$3))</f>
        <v>F 1.2 Flachdach</v>
      </c>
    </row>
    <row r="374" spans="2:6">
      <c r="B374" t="s">
        <v>708</v>
      </c>
      <c r="C374" t="s">
        <v>1865</v>
      </c>
      <c r="D374" t="s">
        <v>1911</v>
      </c>
      <c r="E374" t="s">
        <v>1957</v>
      </c>
      <c r="F374" s="8" t="str" cm="1">
        <f t="array" ref="F374">INDEX(B374:E374,1,_xlfn.XMATCH(ConSprache,$B$3:$E$3))</f>
        <v>F 1.3 Geneigtes Dach</v>
      </c>
    </row>
    <row r="375" spans="2:6">
      <c r="B375" t="s">
        <v>709</v>
      </c>
      <c r="C375" t="s">
        <v>1866</v>
      </c>
      <c r="D375" t="s">
        <v>1912</v>
      </c>
      <c r="E375" t="s">
        <v>1958</v>
      </c>
      <c r="F375" s="8" t="str" cm="1">
        <f t="array" ref="F375">INDEX(B375:E375,1,_xlfn.XMATCH(ConSprache,$B$3:$E$3))</f>
        <v>F 1.4 Blitzschutz</v>
      </c>
    </row>
    <row r="376" spans="2:6">
      <c r="B376" t="s">
        <v>710</v>
      </c>
      <c r="C376" t="s">
        <v>1867</v>
      </c>
      <c r="D376" t="s">
        <v>1913</v>
      </c>
      <c r="E376" t="s">
        <v>1959</v>
      </c>
      <c r="F376" s="8" t="str" cm="1">
        <f t="array" ref="F376">INDEX(B376:E376,1,_xlfn.XMATCH(ConSprache,$B$3:$E$3))</f>
        <v>F 2.1 Einbaute zu Flachdach</v>
      </c>
    </row>
    <row r="377" spans="2:6">
      <c r="B377" t="s">
        <v>711</v>
      </c>
      <c r="C377" t="s">
        <v>1868</v>
      </c>
      <c r="D377" t="s">
        <v>1914</v>
      </c>
      <c r="E377" t="s">
        <v>1960</v>
      </c>
      <c r="F377" s="8" t="str" cm="1">
        <f t="array" ref="F377">INDEX(B377:E377,1,_xlfn.XMATCH(ConSprache,$B$3:$E$3))</f>
        <v>F 2.2 Einbaute zu geneigtem Dach</v>
      </c>
    </row>
    <row r="378" spans="2:6">
      <c r="B378" t="s">
        <v>712</v>
      </c>
      <c r="C378" t="s">
        <v>1869</v>
      </c>
      <c r="D378" t="s">
        <v>1915</v>
      </c>
      <c r="E378" t="s">
        <v>1961</v>
      </c>
      <c r="F378" s="8" t="str" cm="1">
        <f t="array" ref="F378">INDEX(B378:E378,1,_xlfn.XMATCH(ConSprache,$B$3:$E$3))</f>
        <v>G 1.1 Feststehende Trennwand</v>
      </c>
    </row>
    <row r="379" spans="2:6">
      <c r="B379" t="s">
        <v>713</v>
      </c>
      <c r="C379" t="s">
        <v>1870</v>
      </c>
      <c r="D379" t="s">
        <v>1916</v>
      </c>
      <c r="E379" t="s">
        <v>1962</v>
      </c>
      <c r="F379" s="8" t="str" cm="1">
        <f t="array" ref="F379">INDEX(B379:E379,1,_xlfn.XMATCH(ConSprache,$B$3:$E$3))</f>
        <v>G 1.2 Bewegliche Trennwand</v>
      </c>
    </row>
    <row r="380" spans="2:6">
      <c r="B380" t="s">
        <v>714</v>
      </c>
      <c r="C380" t="s">
        <v>1871</v>
      </c>
      <c r="D380" t="s">
        <v>1917</v>
      </c>
      <c r="E380" t="s">
        <v>1963</v>
      </c>
      <c r="F380" s="8" t="str" cm="1">
        <f t="array" ref="F380">INDEX(B380:E380,1,_xlfn.XMATCH(ConSprache,$B$3:$E$3))</f>
        <v>G 1.3 Innenfenster</v>
      </c>
    </row>
    <row r="381" spans="2:6">
      <c r="B381" t="s">
        <v>715</v>
      </c>
      <c r="C381" t="s">
        <v>1872</v>
      </c>
      <c r="D381" t="s">
        <v>1918</v>
      </c>
      <c r="E381" t="s">
        <v>1964</v>
      </c>
      <c r="F381" s="8" t="str" cm="1">
        <f t="array" ref="F381">INDEX(B381:E381,1,_xlfn.XMATCH(ConSprache,$B$3:$E$3))</f>
        <v>G 1.4 Innentür, Innentor</v>
      </c>
    </row>
    <row r="382" spans="2:6">
      <c r="B382" t="s">
        <v>716</v>
      </c>
      <c r="C382" t="s">
        <v>1873</v>
      </c>
      <c r="D382" t="s">
        <v>1919</v>
      </c>
      <c r="E382" t="s">
        <v>1965</v>
      </c>
      <c r="F382" s="8" t="str" cm="1">
        <f t="array" ref="F382">INDEX(B382:E382,1,_xlfn.XMATCH(ConSprache,$B$3:$E$3))</f>
        <v>G 1.5 Verdunkelung</v>
      </c>
    </row>
    <row r="383" spans="2:6">
      <c r="B383" t="s">
        <v>717</v>
      </c>
      <c r="C383" t="s">
        <v>2048</v>
      </c>
      <c r="D383" t="s">
        <v>2007</v>
      </c>
      <c r="E383" t="s">
        <v>1966</v>
      </c>
      <c r="F383" s="8" t="str" cm="1">
        <f t="array" ref="F383">INDEX(B383:E383,1,_xlfn.XMATCH(ConSprache,$B$3:$E$3))</f>
        <v>G 2.1 Unterkonstruktion zu Bodenbelag</v>
      </c>
    </row>
    <row r="384" spans="2:6">
      <c r="B384" t="s">
        <v>718</v>
      </c>
      <c r="C384" t="s">
        <v>2049</v>
      </c>
      <c r="D384" t="s">
        <v>2008</v>
      </c>
      <c r="E384" t="s">
        <v>1967</v>
      </c>
      <c r="F384" s="8" t="str" cm="1">
        <f t="array" ref="F384">INDEX(B384:E384,1,_xlfn.XMATCH(ConSprache,$B$3:$E$3))</f>
        <v>G 2.2 Fertiger Bodenbelag</v>
      </c>
    </row>
    <row r="385" spans="2:6">
      <c r="B385" t="s">
        <v>719</v>
      </c>
      <c r="C385" t="s">
        <v>2050</v>
      </c>
      <c r="D385" t="s">
        <v>2009</v>
      </c>
      <c r="E385" t="s">
        <v>1968</v>
      </c>
      <c r="F385" s="8" t="str" cm="1">
        <f t="array" ref="F385">INDEX(B385:E385,1,_xlfn.XMATCH(ConSprache,$B$3:$E$3))</f>
        <v>G 3.1 Unterkonstruktion zu Wandbekleidung</v>
      </c>
    </row>
    <row r="386" spans="2:6">
      <c r="B386" t="s">
        <v>720</v>
      </c>
      <c r="C386" t="s">
        <v>2051</v>
      </c>
      <c r="D386" t="s">
        <v>2010</v>
      </c>
      <c r="E386" t="s">
        <v>1969</v>
      </c>
      <c r="F386" s="8" t="str" cm="1">
        <f t="array" ref="F386">INDEX(B386:E386,1,_xlfn.XMATCH(ConSprache,$B$3:$E$3))</f>
        <v>G 3.2 Fertige Wandbekleidung</v>
      </c>
    </row>
    <row r="387" spans="2:6">
      <c r="B387" t="s">
        <v>721</v>
      </c>
      <c r="C387" t="s">
        <v>2052</v>
      </c>
      <c r="D387" t="s">
        <v>2011</v>
      </c>
      <c r="E387" t="s">
        <v>1970</v>
      </c>
      <c r="F387" s="8" t="str" cm="1">
        <f t="array" ref="F387">INDEX(B387:E387,1,_xlfn.XMATCH(ConSprache,$B$3:$E$3))</f>
        <v>G 4.1 Unterkonstruktion zu Deckenbekleidung</v>
      </c>
    </row>
    <row r="388" spans="2:6">
      <c r="B388" t="s">
        <v>722</v>
      </c>
      <c r="C388" t="s">
        <v>2053</v>
      </c>
      <c r="D388" t="s">
        <v>2012</v>
      </c>
      <c r="E388" t="s">
        <v>1971</v>
      </c>
      <c r="F388" s="8" t="str" cm="1">
        <f t="array" ref="F388">INDEX(B388:E388,1,_xlfn.XMATCH(ConSprache,$B$3:$E$3))</f>
        <v>G 4.2 Fertige Deckenbekleidung</v>
      </c>
    </row>
    <row r="389" spans="2:6">
      <c r="B389" t="s">
        <v>723</v>
      </c>
      <c r="C389" t="s">
        <v>2054</v>
      </c>
      <c r="D389" t="s">
        <v>2013</v>
      </c>
      <c r="E389" t="s">
        <v>1972</v>
      </c>
      <c r="F389" s="8" t="str" cm="1">
        <f t="array" ref="F389">INDEX(B389:E389,1,_xlfn.XMATCH(ConSprache,$B$3:$E$3))</f>
        <v>G 5.1 Einbauschrank, Regal</v>
      </c>
    </row>
    <row r="390" spans="2:6">
      <c r="B390" t="s">
        <v>724</v>
      </c>
      <c r="C390" t="s">
        <v>2055</v>
      </c>
      <c r="D390" t="s">
        <v>2014</v>
      </c>
      <c r="E390" t="s">
        <v>1973</v>
      </c>
      <c r="F390" s="8" t="str" cm="1">
        <f t="array" ref="F390">INDEX(B390:E390,1,_xlfn.XMATCH(ConSprache,$B$3:$E$3))</f>
        <v>G 5.2 Einbauküche</v>
      </c>
    </row>
    <row r="391" spans="2:6">
      <c r="B391" t="s">
        <v>725</v>
      </c>
      <c r="C391" t="s">
        <v>2056</v>
      </c>
      <c r="D391" t="s">
        <v>2015</v>
      </c>
      <c r="E391" t="s">
        <v>1974</v>
      </c>
      <c r="F391" s="8" t="str" cm="1">
        <f t="array" ref="F391">INDEX(B391:E391,1,_xlfn.XMATCH(ConSprache,$B$3:$E$3))</f>
        <v>G 5.3 Innerer Fensterausbau</v>
      </c>
    </row>
    <row r="392" spans="2:6">
      <c r="B392" t="s">
        <v>726</v>
      </c>
      <c r="C392" t="s">
        <v>2057</v>
      </c>
      <c r="D392" t="s">
        <v>2016</v>
      </c>
      <c r="E392" t="s">
        <v>1975</v>
      </c>
      <c r="F392" s="8" t="str" cm="1">
        <f t="array" ref="F392">INDEX(B392:E392,1,_xlfn.XMATCH(ConSprache,$B$3:$E$3))</f>
        <v>G 5.4 Schutzeinrichtung</v>
      </c>
    </row>
    <row r="393" spans="2:6">
      <c r="B393" t="s">
        <v>727</v>
      </c>
      <c r="C393" t="s">
        <v>2058</v>
      </c>
      <c r="D393" t="s">
        <v>2017</v>
      </c>
      <c r="E393" t="s">
        <v>1976</v>
      </c>
      <c r="F393" s="8" t="str" cm="1">
        <f t="array" ref="F393">INDEX(B393:E393,1,_xlfn.XMATCH(ConSprache,$B$3:$E$3))</f>
        <v>G 5.5 Ofen, Cheminée</v>
      </c>
    </row>
    <row r="394" spans="2:6">
      <c r="B394" t="s">
        <v>728</v>
      </c>
      <c r="C394" t="s">
        <v>2059</v>
      </c>
      <c r="D394" t="s">
        <v>2018</v>
      </c>
      <c r="E394" t="s">
        <v>1977</v>
      </c>
      <c r="F394" s="8" t="str" cm="1">
        <f t="array" ref="F394">INDEX(B394:E394,1,_xlfn.XMATCH(ConSprache,$B$3:$E$3))</f>
        <v>G 5.6 Kleinbauteil</v>
      </c>
    </row>
    <row r="395" spans="2:6">
      <c r="B395" t="s">
        <v>729</v>
      </c>
      <c r="C395" t="s">
        <v>2060</v>
      </c>
      <c r="D395" t="s">
        <v>2019</v>
      </c>
      <c r="E395" t="s">
        <v>1978</v>
      </c>
      <c r="F395" s="8" t="str" cm="1">
        <f t="array" ref="F395">INDEX(B395:E395,1,_xlfn.XMATCH(ConSprache,$B$3:$E$3))</f>
        <v>G 5.7 Begrünung im Gebäude</v>
      </c>
    </row>
    <row r="396" spans="2:6">
      <c r="B396" t="s">
        <v>730</v>
      </c>
      <c r="C396" t="s">
        <v>2061</v>
      </c>
      <c r="D396" t="s">
        <v>2020</v>
      </c>
      <c r="E396" t="s">
        <v>1979</v>
      </c>
      <c r="F396" s="8" t="str" cm="1">
        <f t="array" ref="F396">INDEX(B396:E396,1,_xlfn.XMATCH(ConSprache,$B$3:$E$3))</f>
        <v>H 1.1 Versorgung, Entsorgung für Produktionsanlage, Laboranlage</v>
      </c>
    </row>
    <row r="397" spans="2:6">
      <c r="B397" t="s">
        <v>731</v>
      </c>
      <c r="C397" t="s">
        <v>2062</v>
      </c>
      <c r="D397" t="s">
        <v>2021</v>
      </c>
      <c r="E397" t="s">
        <v>1980</v>
      </c>
      <c r="F397" s="8" t="str" cm="1">
        <f t="array" ref="F397">INDEX(B397:E397,1,_xlfn.XMATCH(ConSprache,$B$3:$E$3))</f>
        <v>H 1.2 Apparat für Produktionsanlage, Laboranlage</v>
      </c>
    </row>
    <row r="398" spans="2:6">
      <c r="B398" t="s">
        <v>732</v>
      </c>
      <c r="C398" t="s">
        <v>2063</v>
      </c>
      <c r="D398" t="s">
        <v>2022</v>
      </c>
      <c r="E398" t="s">
        <v>1981</v>
      </c>
      <c r="F398" s="8" t="str" cm="1">
        <f t="array" ref="F398">INDEX(B398:E398,1,_xlfn.XMATCH(ConSprache,$B$3:$E$3))</f>
        <v>H 1.3 Steuerung für Produktionsanlage, Laboranlage</v>
      </c>
    </row>
    <row r="399" spans="2:6">
      <c r="B399" t="s">
        <v>733</v>
      </c>
      <c r="C399" t="s">
        <v>2064</v>
      </c>
      <c r="D399" t="s">
        <v>2023</v>
      </c>
      <c r="E399" t="s">
        <v>1982</v>
      </c>
      <c r="F399" s="8" t="str" cm="1">
        <f t="array" ref="F399">INDEX(B399:E399,1,_xlfn.XMATCH(ConSprache,$B$3:$E$3))</f>
        <v>H 1.4 Einbaute in Produktionsanlage, Laboranlage</v>
      </c>
    </row>
    <row r="400" spans="2:6">
      <c r="B400" t="s">
        <v>734</v>
      </c>
      <c r="C400" t="s">
        <v>2065</v>
      </c>
      <c r="D400" t="s">
        <v>2024</v>
      </c>
      <c r="E400" t="s">
        <v>1983</v>
      </c>
      <c r="F400" s="8" t="str" cm="1">
        <f t="array" ref="F400">INDEX(B400:E400,1,_xlfn.XMATCH(ConSprache,$B$3:$E$3))</f>
        <v>H 2.1 Versorgung, Entsorgung für Grossküche</v>
      </c>
    </row>
    <row r="401" spans="2:6">
      <c r="B401" t="s">
        <v>735</v>
      </c>
      <c r="C401" t="s">
        <v>2066</v>
      </c>
      <c r="D401" t="s">
        <v>2025</v>
      </c>
      <c r="E401" t="s">
        <v>1984</v>
      </c>
      <c r="F401" s="8" t="str" cm="1">
        <f t="array" ref="F401">INDEX(B401:E401,1,_xlfn.XMATCH(ConSprache,$B$3:$E$3))</f>
        <v>H 2.2 Apparat für Grossküche</v>
      </c>
    </row>
    <row r="402" spans="2:6">
      <c r="B402" t="s">
        <v>736</v>
      </c>
      <c r="C402" t="s">
        <v>2067</v>
      </c>
      <c r="D402" t="s">
        <v>2026</v>
      </c>
      <c r="E402" t="s">
        <v>1985</v>
      </c>
      <c r="F402" s="8" t="str" cm="1">
        <f t="array" ref="F402">INDEX(B402:E402,1,_xlfn.XMATCH(ConSprache,$B$3:$E$3))</f>
        <v>H 2.3 Steuerung für Grossküche</v>
      </c>
    </row>
    <row r="403" spans="2:6">
      <c r="B403" t="s">
        <v>737</v>
      </c>
      <c r="C403" t="s">
        <v>2068</v>
      </c>
      <c r="D403" t="s">
        <v>2027</v>
      </c>
      <c r="E403" t="s">
        <v>1986</v>
      </c>
      <c r="F403" s="8" t="str" cm="1">
        <f t="array" ref="F403">INDEX(B403:E403,1,_xlfn.XMATCH(ConSprache,$B$3:$E$3))</f>
        <v>H 2.4 Einbaute in Grossküche</v>
      </c>
    </row>
    <row r="404" spans="2:6">
      <c r="B404" t="s">
        <v>738</v>
      </c>
      <c r="C404" t="s">
        <v>2069</v>
      </c>
      <c r="D404" t="s">
        <v>2028</v>
      </c>
      <c r="E404" t="s">
        <v>1987</v>
      </c>
      <c r="F404" s="8" t="str" cm="1">
        <f t="array" ref="F404">INDEX(B404:E404,1,_xlfn.XMATCH(ConSprache,$B$3:$E$3))</f>
        <v>H 3.1 Versorgung, Entsorgung für Wäschereianlage‚ Reinigungsanlage</v>
      </c>
    </row>
    <row r="405" spans="2:6">
      <c r="B405" t="s">
        <v>739</v>
      </c>
      <c r="C405" t="s">
        <v>2070</v>
      </c>
      <c r="D405" t="s">
        <v>2029</v>
      </c>
      <c r="E405" t="s">
        <v>1988</v>
      </c>
      <c r="F405" s="8" t="str" cm="1">
        <f t="array" ref="F405">INDEX(B405:E405,1,_xlfn.XMATCH(ConSprache,$B$3:$E$3))</f>
        <v>H 3.2 Apparat für Wäschereianlage, Reinigungsanlage</v>
      </c>
    </row>
    <row r="406" spans="2:6">
      <c r="B406" t="s">
        <v>740</v>
      </c>
      <c r="C406" t="s">
        <v>2071</v>
      </c>
      <c r="D406" t="s">
        <v>2030</v>
      </c>
      <c r="E406" t="s">
        <v>1989</v>
      </c>
      <c r="F406" s="8" t="str" cm="1">
        <f t="array" ref="F406">INDEX(B406:E406,1,_xlfn.XMATCH(ConSprache,$B$3:$E$3))</f>
        <v>H 3.3 Steuerung für Wäschereienlage, Reinigungsanlage</v>
      </c>
    </row>
    <row r="407" spans="2:6">
      <c r="B407" t="s">
        <v>741</v>
      </c>
      <c r="C407" t="s">
        <v>2072</v>
      </c>
      <c r="D407" t="s">
        <v>2031</v>
      </c>
      <c r="E407" t="s">
        <v>1990</v>
      </c>
      <c r="F407" s="8" t="str" cm="1">
        <f t="array" ref="F407">INDEX(B407:E407,1,_xlfn.XMATCH(ConSprache,$B$3:$E$3))</f>
        <v>H 3.4 Einbaute in Wäschereianlage‚ Reinigungsanlage</v>
      </c>
    </row>
    <row r="408" spans="2:6">
      <c r="B408" t="s">
        <v>742</v>
      </c>
      <c r="C408" t="s">
        <v>2073</v>
      </c>
      <c r="D408" t="s">
        <v>2032</v>
      </c>
      <c r="E408" t="s">
        <v>1991</v>
      </c>
      <c r="F408" s="8" t="str" cm="1">
        <f t="array" ref="F408">INDEX(B408:E408,1,_xlfn.XMATCH(ConSprache,$B$3:$E$3))</f>
        <v>H 4.1 Vitaldatenüberwachung‚ Diagnostik</v>
      </c>
    </row>
    <row r="409" spans="2:6">
      <c r="B409" t="s">
        <v>743</v>
      </c>
      <c r="C409" t="s">
        <v>2074</v>
      </c>
      <c r="D409" t="s">
        <v>2033</v>
      </c>
      <c r="E409" t="s">
        <v>1992</v>
      </c>
      <c r="F409" s="8" t="str" cm="1">
        <f t="array" ref="F409">INDEX(B409:E409,1,_xlfn.XMATCH(ConSprache,$B$3:$E$3))</f>
        <v>H 4.2 Gerät für Pflege</v>
      </c>
    </row>
    <row r="410" spans="2:6">
      <c r="B410" t="s">
        <v>744</v>
      </c>
      <c r="C410" t="s">
        <v>2075</v>
      </c>
      <c r="D410" t="s">
        <v>2034</v>
      </c>
      <c r="E410" t="s">
        <v>1993</v>
      </c>
      <c r="F410" s="8" t="str" cm="1">
        <f t="array" ref="F410">INDEX(B410:E410,1,_xlfn.XMATCH(ConSprache,$B$3:$E$3))</f>
        <v>H 4.3 Gerät für Behandlung</v>
      </c>
    </row>
    <row r="411" spans="2:6">
      <c r="B411" t="s">
        <v>745</v>
      </c>
      <c r="C411" t="s">
        <v>2076</v>
      </c>
      <c r="D411" t="s">
        <v>2035</v>
      </c>
      <c r="E411" t="s">
        <v>1994</v>
      </c>
      <c r="F411" s="8" t="str" cm="1">
        <f t="array" ref="F411">INDEX(B411:E411,1,_xlfn.XMATCH(ConSprache,$B$3:$E$3))</f>
        <v>H 4.4 Messen, Analysieren</v>
      </c>
    </row>
    <row r="412" spans="2:6">
      <c r="B412" t="s">
        <v>746</v>
      </c>
      <c r="C412" t="s">
        <v>2077</v>
      </c>
      <c r="D412" t="s">
        <v>2036</v>
      </c>
      <c r="E412" t="s">
        <v>1995</v>
      </c>
      <c r="F412" s="8" t="str" cm="1">
        <f t="array" ref="F412">INDEX(B412:E412,1,_xlfn.XMATCH(ConSprache,$B$3:$E$3))</f>
        <v>H 4.5 Reinigung, Desinfektion, Sterilisation</v>
      </c>
    </row>
    <row r="413" spans="2:6">
      <c r="B413" t="s">
        <v>747</v>
      </c>
      <c r="C413" t="s">
        <v>2078</v>
      </c>
      <c r="D413" t="s">
        <v>2037</v>
      </c>
      <c r="E413" t="s">
        <v>1996</v>
      </c>
      <c r="F413" s="8" t="str" cm="1">
        <f t="array" ref="F413">INDEX(B413:E413,1,_xlfn.XMATCH(ConSprache,$B$3:$E$3))</f>
        <v>H 4.6 Medizinisches Mobiliar</v>
      </c>
    </row>
    <row r="414" spans="2:6">
      <c r="B414" t="s">
        <v>748</v>
      </c>
      <c r="C414" t="s">
        <v>2079</v>
      </c>
      <c r="D414" t="s">
        <v>2038</v>
      </c>
      <c r="E414" t="s">
        <v>1997</v>
      </c>
      <c r="F414" s="8" t="str" cm="1">
        <f t="array" ref="F414">INDEX(B414:E414,1,_xlfn.XMATCH(ConSprache,$B$3:$E$3))</f>
        <v>H 4.7 Medizinisches Kleininventar</v>
      </c>
    </row>
    <row r="415" spans="2:6">
      <c r="B415" t="s">
        <v>749</v>
      </c>
      <c r="C415" t="s">
        <v>2080</v>
      </c>
      <c r="D415" t="s">
        <v>2039</v>
      </c>
      <c r="E415" t="s">
        <v>1998</v>
      </c>
      <c r="F415" s="8" t="str" cm="1">
        <f t="array" ref="F415">INDEX(B415:E415,1,_xlfn.XMATCH(ConSprache,$B$3:$E$3))</f>
        <v>H 4.8 Medizinische Textilien</v>
      </c>
    </row>
    <row r="416" spans="2:6">
      <c r="B416" t="s">
        <v>750</v>
      </c>
      <c r="C416" t="s">
        <v>2081</v>
      </c>
      <c r="D416" t="s">
        <v>2040</v>
      </c>
      <c r="E416" t="s">
        <v>1999</v>
      </c>
      <c r="F416" s="8" t="str" cm="1">
        <f t="array" ref="F416">INDEX(B416:E416,1,_xlfn.XMATCH(ConSprache,$B$3:$E$3))</f>
        <v>H 4.9 Medizinisches Transportmittel</v>
      </c>
    </row>
    <row r="417" spans="2:6">
      <c r="B417" t="s">
        <v>751</v>
      </c>
      <c r="C417" t="s">
        <v>2082</v>
      </c>
      <c r="D417" t="s">
        <v>2041</v>
      </c>
      <c r="E417" t="s">
        <v>2000</v>
      </c>
      <c r="F417" s="8" t="str" cm="1">
        <f t="array" ref="F417">INDEX(B417:E417,1,_xlfn.XMATCH(ConSprache,$B$3:$E$3))</f>
        <v>H 4.10 Betriebsmittel</v>
      </c>
    </row>
    <row r="418" spans="2:6">
      <c r="B418" t="s">
        <v>752</v>
      </c>
      <c r="C418" t="s">
        <v>2083</v>
      </c>
      <c r="D418" t="s">
        <v>2042</v>
      </c>
      <c r="E418" t="s">
        <v>2001</v>
      </c>
      <c r="F418" s="8" t="str" cm="1">
        <f t="array" ref="F418">INDEX(B418:E418,1,_xlfn.XMATCH(ConSprache,$B$3:$E$3))</f>
        <v>H 5.1 Versorgung, Entsorgung für Bildung, Kultur</v>
      </c>
    </row>
    <row r="419" spans="2:6">
      <c r="B419" t="s">
        <v>753</v>
      </c>
      <c r="C419" t="s">
        <v>2084</v>
      </c>
      <c r="D419" t="s">
        <v>2043</v>
      </c>
      <c r="E419" t="s">
        <v>2002</v>
      </c>
      <c r="F419" s="8" t="str" cm="1">
        <f t="array" ref="F419">INDEX(B419:E419,1,_xlfn.XMATCH(ConSprache,$B$3:$E$3))</f>
        <v>H 5.2 Apparat für Bildung, Kultur</v>
      </c>
    </row>
    <row r="420" spans="2:6">
      <c r="B420" t="s">
        <v>754</v>
      </c>
      <c r="C420" t="s">
        <v>2085</v>
      </c>
      <c r="D420" t="s">
        <v>2044</v>
      </c>
      <c r="E420" t="s">
        <v>2003</v>
      </c>
      <c r="F420" s="8" t="str" cm="1">
        <f t="array" ref="F420">INDEX(B420:E420,1,_xlfn.XMATCH(ConSprache,$B$3:$E$3))</f>
        <v>H 5.3 Steuerung für Bildung, Kultur</v>
      </c>
    </row>
    <row r="421" spans="2:6">
      <c r="B421" t="s">
        <v>755</v>
      </c>
      <c r="C421" t="s">
        <v>2086</v>
      </c>
      <c r="D421" t="s">
        <v>2045</v>
      </c>
      <c r="E421" t="s">
        <v>2004</v>
      </c>
      <c r="F421" s="8" t="str" cm="1">
        <f t="array" ref="F421">INDEX(B421:E421,1,_xlfn.XMATCH(ConSprache,$B$3:$E$3))</f>
        <v>H 5.4 Einbaute für Bildung, Kultur</v>
      </c>
    </row>
    <row r="422" spans="2:6">
      <c r="B422" t="s">
        <v>756</v>
      </c>
      <c r="C422" t="s">
        <v>2087</v>
      </c>
      <c r="D422" t="s">
        <v>2046</v>
      </c>
      <c r="E422" t="s">
        <v>2005</v>
      </c>
      <c r="F422" s="8" t="str" cm="1">
        <f t="array" ref="F422">INDEX(B422:E422,1,_xlfn.XMATCH(ConSprache,$B$3:$E$3))</f>
        <v>H 6.1 Versorgung, Entsorgung für Sportanlage, Freizeitanlage</v>
      </c>
    </row>
    <row r="423" spans="2:6">
      <c r="B423" t="s">
        <v>757</v>
      </c>
      <c r="C423" t="s">
        <v>2088</v>
      </c>
      <c r="D423" t="s">
        <v>2047</v>
      </c>
      <c r="E423" t="s">
        <v>2006</v>
      </c>
      <c r="F423" s="8" t="str" cm="1">
        <f t="array" ref="F423">INDEX(B423:E423,1,_xlfn.XMATCH(ConSprache,$B$3:$E$3))</f>
        <v>H 6.2 Apparat für Sportanlage, Freizeitanlage</v>
      </c>
    </row>
    <row r="424" spans="2:6">
      <c r="B424" t="s">
        <v>758</v>
      </c>
      <c r="C424" t="s">
        <v>2089</v>
      </c>
      <c r="D424" t="s">
        <v>2127</v>
      </c>
      <c r="E424" t="s">
        <v>2165</v>
      </c>
      <c r="F424" s="8" t="str" cm="1">
        <f t="array" ref="F424">INDEX(B424:E424,1,_xlfn.XMATCH(ConSprache,$B$3:$E$3))</f>
        <v>H 6.3 Steuerung für Sportanlage, Freizeitanlage</v>
      </c>
    </row>
    <row r="425" spans="2:6">
      <c r="B425" t="s">
        <v>759</v>
      </c>
      <c r="C425" t="s">
        <v>2090</v>
      </c>
      <c r="D425" t="s">
        <v>2128</v>
      </c>
      <c r="E425" t="s">
        <v>2166</v>
      </c>
      <c r="F425" s="8" t="str" cm="1">
        <f t="array" ref="F425">INDEX(B425:E425,1,_xlfn.XMATCH(ConSprache,$B$3:$E$3))</f>
        <v>H 6.4 Einbaute in Sportanlage, Freizeitanlage</v>
      </c>
    </row>
    <row r="426" spans="2:6">
      <c r="B426" t="s">
        <v>760</v>
      </c>
      <c r="C426" t="s">
        <v>2091</v>
      </c>
      <c r="D426" t="s">
        <v>2129</v>
      </c>
      <c r="E426" t="s">
        <v>2167</v>
      </c>
      <c r="F426" s="8" t="str" cm="1">
        <f t="array" ref="F426">INDEX(B426:E426,1,_xlfn.XMATCH(ConSprache,$B$3:$E$3))</f>
        <v>H 7.1 Versorgung, Entsorgung für nutzungsspezifische Anlage</v>
      </c>
    </row>
    <row r="427" spans="2:6">
      <c r="B427" t="s">
        <v>761</v>
      </c>
      <c r="C427" t="s">
        <v>2092</v>
      </c>
      <c r="D427" t="s">
        <v>2130</v>
      </c>
      <c r="E427" t="s">
        <v>2168</v>
      </c>
      <c r="F427" s="8" t="str" cm="1">
        <f t="array" ref="F427">INDEX(B427:E427,1,_xlfn.XMATCH(ConSprache,$B$3:$E$3))</f>
        <v>H 7.2 Apparat für nutzungsspezifische Anlage</v>
      </c>
    </row>
    <row r="428" spans="2:6">
      <c r="B428" t="s">
        <v>762</v>
      </c>
      <c r="C428" t="s">
        <v>2093</v>
      </c>
      <c r="D428" t="s">
        <v>2131</v>
      </c>
      <c r="E428" t="s">
        <v>2169</v>
      </c>
      <c r="F428" s="8" t="str" cm="1">
        <f t="array" ref="F428">INDEX(B428:E428,1,_xlfn.XMATCH(ConSprache,$B$3:$E$3))</f>
        <v>H 7.3 Steuerung für nutzungsspezifische Anlage</v>
      </c>
    </row>
    <row r="429" spans="2:6">
      <c r="B429" t="s">
        <v>763</v>
      </c>
      <c r="C429" t="s">
        <v>2094</v>
      </c>
      <c r="D429" t="s">
        <v>2132</v>
      </c>
      <c r="E429" t="s">
        <v>2170</v>
      </c>
      <c r="F429" s="8" t="str" cm="1">
        <f t="array" ref="F429">INDEX(B429:E429,1,_xlfn.XMATCH(ConSprache,$B$3:$E$3))</f>
        <v>H 7.4 Einbaute in nutzungsspezifische Anlage</v>
      </c>
    </row>
    <row r="430" spans="2:6">
      <c r="B430" t="s">
        <v>764</v>
      </c>
      <c r="C430" t="s">
        <v>2095</v>
      </c>
      <c r="D430" t="s">
        <v>2133</v>
      </c>
      <c r="E430" t="s">
        <v>2171</v>
      </c>
      <c r="F430" s="8" t="str" cm="1">
        <f t="array" ref="F430">INDEX(B430:E430,1,_xlfn.XMATCH(ConSprache,$B$3:$E$3))</f>
        <v>I 2.1 Stützmauer</v>
      </c>
    </row>
    <row r="431" spans="2:6">
      <c r="B431" t="s">
        <v>765</v>
      </c>
      <c r="C431" t="s">
        <v>2096</v>
      </c>
      <c r="D431" t="s">
        <v>2134</v>
      </c>
      <c r="E431" t="s">
        <v>2172</v>
      </c>
      <c r="F431" s="8" t="str" cm="1">
        <f t="array" ref="F431">INDEX(B431:E431,1,_xlfn.XMATCH(ConSprache,$B$3:$E$3))</f>
        <v>I 2.2 Frei stehende Wand</v>
      </c>
    </row>
    <row r="432" spans="2:6">
      <c r="B432" t="s">
        <v>766</v>
      </c>
      <c r="C432" t="s">
        <v>2097</v>
      </c>
      <c r="D432" t="s">
        <v>2135</v>
      </c>
      <c r="E432" t="s">
        <v>2173</v>
      </c>
      <c r="F432" s="8" t="str" cm="1">
        <f t="array" ref="F432">INDEX(B432:E432,1,_xlfn.XMATCH(ConSprache,$B$3:$E$3))</f>
        <v>I 2.3 Kleinbauwerk</v>
      </c>
    </row>
    <row r="433" spans="2:6">
      <c r="B433" t="s">
        <v>767</v>
      </c>
      <c r="C433" t="s">
        <v>2098</v>
      </c>
      <c r="D433" t="s">
        <v>2136</v>
      </c>
      <c r="E433" t="s">
        <v>2174</v>
      </c>
      <c r="F433" s="8" t="str" cm="1">
        <f t="array" ref="F433">INDEX(B433:E433,1,_xlfn.XMATCH(ConSprache,$B$3:$E$3))</f>
        <v>I 3.1 Vegetationsschicht</v>
      </c>
    </row>
    <row r="434" spans="2:6">
      <c r="B434" t="s">
        <v>768</v>
      </c>
      <c r="C434" t="s">
        <v>2099</v>
      </c>
      <c r="D434" t="s">
        <v>2137</v>
      </c>
      <c r="E434" t="s">
        <v>2175</v>
      </c>
      <c r="F434" s="8" t="str" cm="1">
        <f t="array" ref="F434">INDEX(B434:E434,1,_xlfn.XMATCH(ConSprache,$B$3:$E$3))</f>
        <v>I 3.2 Rasen</v>
      </c>
    </row>
    <row r="435" spans="2:6">
      <c r="B435" t="s">
        <v>769</v>
      </c>
      <c r="C435" t="s">
        <v>2100</v>
      </c>
      <c r="D435" t="s">
        <v>2138</v>
      </c>
      <c r="E435" t="s">
        <v>2176</v>
      </c>
      <c r="F435" s="8" t="str" cm="1">
        <f t="array" ref="F435">INDEX(B435:E435,1,_xlfn.XMATCH(ConSprache,$B$3:$E$3))</f>
        <v>I 3.3 Bepflanzung</v>
      </c>
    </row>
    <row r="436" spans="2:6">
      <c r="B436" t="s">
        <v>770</v>
      </c>
      <c r="C436" t="s">
        <v>2101</v>
      </c>
      <c r="D436" t="s">
        <v>2139</v>
      </c>
      <c r="E436" t="s">
        <v>2177</v>
      </c>
      <c r="F436" s="8" t="str" cm="1">
        <f t="array" ref="F436">INDEX(B436:E436,1,_xlfn.XMATCH(ConSprache,$B$3:$E$3))</f>
        <v>I 3.4 Wasserfläche</v>
      </c>
    </row>
    <row r="437" spans="2:6">
      <c r="B437" t="s">
        <v>771</v>
      </c>
      <c r="C437" t="s">
        <v>2102</v>
      </c>
      <c r="D437" t="s">
        <v>2140</v>
      </c>
      <c r="E437" t="s">
        <v>2178</v>
      </c>
      <c r="F437" s="8" t="str" cm="1">
        <f t="array" ref="F437">INDEX(B437:E437,1,_xlfn.XMATCH(ConSprache,$B$3:$E$3))</f>
        <v>I 4.1 Fundationsschicht</v>
      </c>
    </row>
    <row r="438" spans="2:6">
      <c r="B438" t="s">
        <v>772</v>
      </c>
      <c r="C438" t="s">
        <v>2103</v>
      </c>
      <c r="D438" t="s">
        <v>2141</v>
      </c>
      <c r="E438" t="s">
        <v>2179</v>
      </c>
      <c r="F438" s="8" t="str" cm="1">
        <f t="array" ref="F438">INDEX(B438:E438,1,_xlfn.XMATCH(ConSprache,$B$3:$E$3))</f>
        <v>I 4.2 Abschluss</v>
      </c>
    </row>
    <row r="439" spans="2:6">
      <c r="B439" t="s">
        <v>773</v>
      </c>
      <c r="C439" t="s">
        <v>2104</v>
      </c>
      <c r="D439" t="s">
        <v>2142</v>
      </c>
      <c r="E439" t="s">
        <v>2180</v>
      </c>
      <c r="F439" s="8" t="str" cm="1">
        <f t="array" ref="F439">INDEX(B439:E439,1,_xlfn.XMATCH(ConSprache,$B$3:$E$3))</f>
        <v>I 4.3 Belag</v>
      </c>
    </row>
    <row r="440" spans="2:6">
      <c r="B440" t="s">
        <v>774</v>
      </c>
      <c r="C440" t="s">
        <v>2105</v>
      </c>
      <c r="D440" t="s">
        <v>2143</v>
      </c>
      <c r="E440" t="s">
        <v>2181</v>
      </c>
      <c r="F440" s="8" t="str" cm="1">
        <f t="array" ref="F440">INDEX(B440:E440,1,_xlfn.XMATCH(ConSprache,$B$3:$E$3))</f>
        <v>I 4.4 Gleisoberbau</v>
      </c>
    </row>
    <row r="441" spans="2:6">
      <c r="B441" t="s">
        <v>775</v>
      </c>
      <c r="C441" t="s">
        <v>2106</v>
      </c>
      <c r="D441" t="s">
        <v>2144</v>
      </c>
      <c r="E441" t="s">
        <v>2182</v>
      </c>
      <c r="F441" s="8" t="str" cm="1">
        <f t="array" ref="F441">INDEX(B441:E441,1,_xlfn.XMATCH(ConSprache,$B$3:$E$3))</f>
        <v>I 5.1 Rückhaltesystem</v>
      </c>
    </row>
    <row r="442" spans="2:6">
      <c r="B442" t="s">
        <v>776</v>
      </c>
      <c r="C442" t="s">
        <v>2107</v>
      </c>
      <c r="D442" t="s">
        <v>2145</v>
      </c>
      <c r="E442" t="s">
        <v>2183</v>
      </c>
      <c r="F442" s="8" t="str" cm="1">
        <f t="array" ref="F442">INDEX(B442:E442,1,_xlfn.XMATCH(ConSprache,$B$3:$E$3))</f>
        <v>I 5.2 Einfriedung</v>
      </c>
    </row>
    <row r="443" spans="2:6">
      <c r="B443" t="s">
        <v>777</v>
      </c>
      <c r="C443" t="s">
        <v>2108</v>
      </c>
      <c r="D443" t="s">
        <v>2146</v>
      </c>
      <c r="E443" t="s">
        <v>2184</v>
      </c>
      <c r="F443" s="8" t="str" cm="1">
        <f t="array" ref="F443">INDEX(B443:E443,1,_xlfn.XMATCH(ConSprache,$B$3:$E$3))</f>
        <v>I 5.3 Immissionsschutz</v>
      </c>
    </row>
    <row r="444" spans="2:6">
      <c r="B444" t="s">
        <v>778</v>
      </c>
      <c r="C444" t="s">
        <v>2109</v>
      </c>
      <c r="D444" t="s">
        <v>2147</v>
      </c>
      <c r="E444" t="s">
        <v>2185</v>
      </c>
      <c r="F444" s="8" t="str" cm="1">
        <f t="array" ref="F444">INDEX(B444:E444,1,_xlfn.XMATCH(ConSprache,$B$3:$E$3))</f>
        <v>I 6.1 Elektroanlage Umgebung</v>
      </c>
    </row>
    <row r="445" spans="2:6">
      <c r="B445" t="s">
        <v>779</v>
      </c>
      <c r="C445" t="s">
        <v>2110</v>
      </c>
      <c r="D445" t="s">
        <v>2148</v>
      </c>
      <c r="E445" t="s">
        <v>2186</v>
      </c>
      <c r="F445" s="8" t="str" cm="1">
        <f t="array" ref="F445">INDEX(B445:E445,1,_xlfn.XMATCH(ConSprache,$B$3:$E$3))</f>
        <v>I 6.2 Wärmeanlage Umgebung</v>
      </c>
    </row>
    <row r="446" spans="2:6">
      <c r="B446" t="s">
        <v>780</v>
      </c>
      <c r="C446" t="s">
        <v>2111</v>
      </c>
      <c r="D446" t="s">
        <v>2149</v>
      </c>
      <c r="E446" t="s">
        <v>2187</v>
      </c>
      <c r="F446" s="8" t="str" cm="1">
        <f t="array" ref="F446">INDEX(B446:E446,1,_xlfn.XMATCH(ConSprache,$B$3:$E$3))</f>
        <v>I 6.3 Kälteanlage Umgebung</v>
      </c>
    </row>
    <row r="447" spans="2:6">
      <c r="B447" t="s">
        <v>781</v>
      </c>
      <c r="C447" t="s">
        <v>2112</v>
      </c>
      <c r="D447" t="s">
        <v>2150</v>
      </c>
      <c r="E447" t="s">
        <v>2188</v>
      </c>
      <c r="F447" s="8" t="str" cm="1">
        <f t="array" ref="F447">INDEX(B447:E447,1,_xlfn.XMATCH(ConSprache,$B$3:$E$3))</f>
        <v>I 6.4 Wasser-, Gas-, Druckluftanlage Umgebung</v>
      </c>
    </row>
    <row r="448" spans="2:6">
      <c r="B448" t="s">
        <v>782</v>
      </c>
      <c r="C448" t="s">
        <v>2113</v>
      </c>
      <c r="D448" t="s">
        <v>2151</v>
      </c>
      <c r="E448" t="s">
        <v>2189</v>
      </c>
      <c r="F448" s="8" t="str" cm="1">
        <f t="array" ref="F448">INDEX(B448:E448,1,_xlfn.XMATCH(ConSprache,$B$3:$E$3))</f>
        <v>I 6.5 Transportanlage Umgebung</v>
      </c>
    </row>
    <row r="449" spans="2:6">
      <c r="B449" t="s">
        <v>783</v>
      </c>
      <c r="C449" t="s">
        <v>2114</v>
      </c>
      <c r="D449" t="s">
        <v>2152</v>
      </c>
      <c r="E449" t="s">
        <v>2190</v>
      </c>
      <c r="F449" s="8" t="str" cm="1">
        <f t="array" ref="F449">INDEX(B449:E449,1,_xlfn.XMATCH(ConSprache,$B$3:$E$3))</f>
        <v>I 7.1 Ausstattungsgegenstand</v>
      </c>
    </row>
    <row r="450" spans="2:6">
      <c r="B450" t="s">
        <v>784</v>
      </c>
      <c r="C450" t="s">
        <v>2115</v>
      </c>
      <c r="D450" t="s">
        <v>2153</v>
      </c>
      <c r="E450" t="s">
        <v>2191</v>
      </c>
      <c r="F450" s="8" t="str" cm="1">
        <f t="array" ref="F450">INDEX(B450:E450,1,_xlfn.XMATCH(ConSprache,$B$3:$E$3))</f>
        <v>I 7.2 Gerät Umgebung</v>
      </c>
    </row>
    <row r="451" spans="2:6">
      <c r="B451" t="s">
        <v>785</v>
      </c>
      <c r="C451" t="s">
        <v>2116</v>
      </c>
      <c r="D451" t="s">
        <v>2154</v>
      </c>
      <c r="E451" t="s">
        <v>2192</v>
      </c>
      <c r="F451" s="8" t="str" cm="1">
        <f t="array" ref="F451">INDEX(B451:E451,1,_xlfn.XMATCH(ConSprache,$B$3:$E$3))</f>
        <v>J 1.1 Allgemeines Mobiliar</v>
      </c>
    </row>
    <row r="452" spans="2:6">
      <c r="B452" t="s">
        <v>786</v>
      </c>
      <c r="C452" t="s">
        <v>2117</v>
      </c>
      <c r="D452" t="s">
        <v>2155</v>
      </c>
      <c r="E452" t="s">
        <v>2193</v>
      </c>
      <c r="F452" s="8" t="str" cm="1">
        <f t="array" ref="F452">INDEX(B452:E452,1,_xlfn.XMATCH(ConSprache,$B$3:$E$3))</f>
        <v>J 1.2 Nutzungsspezifisches Mobiliar</v>
      </c>
    </row>
    <row r="453" spans="2:6">
      <c r="B453" t="s">
        <v>787</v>
      </c>
      <c r="C453" t="s">
        <v>2118</v>
      </c>
      <c r="D453" t="s">
        <v>2156</v>
      </c>
      <c r="E453" t="s">
        <v>2194</v>
      </c>
      <c r="F453" s="8" t="str" cm="1">
        <f t="array" ref="F453">INDEX(B453:E453,1,_xlfn.XMATCH(ConSprache,$B$3:$E$3))</f>
        <v>J 1.3 Mobile Leuchte</v>
      </c>
    </row>
    <row r="454" spans="2:6">
      <c r="B454" t="s">
        <v>788</v>
      </c>
      <c r="C454" t="s">
        <v>2119</v>
      </c>
      <c r="D454" t="s">
        <v>2157</v>
      </c>
      <c r="E454" t="s">
        <v>2195</v>
      </c>
      <c r="F454" s="8" t="str" cm="1">
        <f t="array" ref="F454">INDEX(B454:E454,1,_xlfn.XMATCH(ConSprache,$B$3:$E$3))</f>
        <v>J 1.4 Signaletik</v>
      </c>
    </row>
    <row r="455" spans="2:6">
      <c r="B455" t="s">
        <v>789</v>
      </c>
      <c r="C455" t="s">
        <v>2120</v>
      </c>
      <c r="D455" t="s">
        <v>2158</v>
      </c>
      <c r="E455" t="s">
        <v>2196</v>
      </c>
      <c r="F455" s="8" t="str" cm="1">
        <f t="array" ref="F455">INDEX(B455:E455,1,_xlfn.XMATCH(ConSprache,$B$3:$E$3))</f>
        <v>J 2.1 Allgemeines Kleininventar</v>
      </c>
    </row>
    <row r="456" spans="2:6">
      <c r="B456" t="s">
        <v>790</v>
      </c>
      <c r="C456" t="s">
        <v>2121</v>
      </c>
      <c r="D456" t="s">
        <v>2159</v>
      </c>
      <c r="E456" t="s">
        <v>2197</v>
      </c>
      <c r="F456" s="8" t="str" cm="1">
        <f t="array" ref="F456">INDEX(B456:E456,1,_xlfn.XMATCH(ConSprache,$B$3:$E$3))</f>
        <v>J 2.2 Nutzungsspezifisches Kleininventar</v>
      </c>
    </row>
    <row r="457" spans="2:6">
      <c r="B457" t="s">
        <v>791</v>
      </c>
      <c r="C457" t="s">
        <v>2122</v>
      </c>
      <c r="D457" t="s">
        <v>2160</v>
      </c>
      <c r="E457" t="s">
        <v>2198</v>
      </c>
      <c r="F457" s="8" t="str" cm="1">
        <f t="array" ref="F457">INDEX(B457:E457,1,_xlfn.XMATCH(ConSprache,$B$3:$E$3))</f>
        <v>J 2.3 Mobiles Gerät</v>
      </c>
    </row>
    <row r="458" spans="2:6">
      <c r="B458" t="s">
        <v>792</v>
      </c>
      <c r="C458" t="s">
        <v>2123</v>
      </c>
      <c r="D458" t="s">
        <v>2161</v>
      </c>
      <c r="E458" t="s">
        <v>2199</v>
      </c>
      <c r="F458" s="8" t="str" cm="1">
        <f t="array" ref="F458">INDEX(B458:E458,1,_xlfn.XMATCH(ConSprache,$B$3:$E$3))</f>
        <v>J 3.1 Allgemeine Textilien</v>
      </c>
    </row>
    <row r="459" spans="2:6">
      <c r="B459" t="s">
        <v>793</v>
      </c>
      <c r="C459" t="s">
        <v>2124</v>
      </c>
      <c r="D459" t="s">
        <v>2162</v>
      </c>
      <c r="E459" t="s">
        <v>2200</v>
      </c>
      <c r="F459" s="8" t="str" cm="1">
        <f t="array" ref="F459">INDEX(B459:E459,1,_xlfn.XMATCH(ConSprache,$B$3:$E$3))</f>
        <v>J 3.2 Nutzungsspezifische Textilien</v>
      </c>
    </row>
    <row r="460" spans="2:6">
      <c r="B460" t="s">
        <v>794</v>
      </c>
      <c r="C460" t="s">
        <v>2125</v>
      </c>
      <c r="D460" t="s">
        <v>2163</v>
      </c>
      <c r="E460" t="s">
        <v>2201</v>
      </c>
      <c r="F460" s="8" t="str" cm="1">
        <f t="array" ref="F460">INDEX(B460:E460,1,_xlfn.XMATCH(ConSprache,$B$3:$E$3))</f>
        <v>J 4.1 Kunstobjekt</v>
      </c>
    </row>
    <row r="461" spans="2:6">
      <c r="B461" t="s">
        <v>795</v>
      </c>
      <c r="C461" t="s">
        <v>2126</v>
      </c>
      <c r="D461" t="s">
        <v>2164</v>
      </c>
      <c r="E461" t="s">
        <v>2202</v>
      </c>
      <c r="F461" s="8" t="str" cm="1">
        <f t="array" ref="F461">INDEX(B461:E461,1,_xlfn.XMATCH(ConSprache,$B$3:$E$3))</f>
        <v>J 4.2 Künstlerisch gestaltetes Bauteil</v>
      </c>
    </row>
  </sheetData>
  <sheetProtection algorithmName="SHA-512" hashValue="zDt5dyZ0T8+nLisRh9oA21grTpFtQC+bG9Mrdd/5BX9X1lFFDaS2EjRLW7SgO6oPCMzRsChZM4k59m7htF0r6w==" saltValue="gmyki6QY0rp2M5c+GJbl3g==" spinCount="100000" sheet="1" objects="1" scenarios="1" selectLockedCells="1" selectUnlockedCells="1"/>
  <phoneticPr fontId="12"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59B9-3686-457F-981B-11E2066E1BF7}">
  <dimension ref="A1:D29"/>
  <sheetViews>
    <sheetView workbookViewId="0">
      <selection activeCell="A5" sqref="A5"/>
    </sheetView>
  </sheetViews>
  <sheetFormatPr baseColWidth="10" defaultColWidth="11.3828125" defaultRowHeight="14.6"/>
  <cols>
    <col min="1" max="1" width="11.3828125" style="22"/>
    <col min="2" max="2" width="75.69140625" style="22" customWidth="1"/>
    <col min="3" max="16384" width="11.3828125" style="22"/>
  </cols>
  <sheetData>
    <row r="1" spans="1:4" ht="22.3">
      <c r="A1" s="21" t="s">
        <v>956</v>
      </c>
    </row>
    <row r="3" spans="1:4">
      <c r="A3" s="23" t="s">
        <v>957</v>
      </c>
      <c r="B3" s="23" t="s">
        <v>958</v>
      </c>
      <c r="C3" s="23" t="s">
        <v>959</v>
      </c>
      <c r="D3" s="23" t="s">
        <v>960</v>
      </c>
    </row>
    <row r="4" spans="1:4">
      <c r="A4" s="24" t="s">
        <v>2285</v>
      </c>
      <c r="B4" s="25" t="s">
        <v>961</v>
      </c>
      <c r="C4" s="26">
        <v>45245</v>
      </c>
      <c r="D4" s="25" t="s">
        <v>962</v>
      </c>
    </row>
    <row r="5" spans="1:4">
      <c r="A5" s="24"/>
      <c r="B5" s="25"/>
      <c r="C5" s="26"/>
      <c r="D5" s="25"/>
    </row>
    <row r="6" spans="1:4">
      <c r="A6" s="24"/>
      <c r="B6" s="25"/>
      <c r="C6" s="26"/>
      <c r="D6" s="25"/>
    </row>
    <row r="7" spans="1:4">
      <c r="A7" s="24"/>
      <c r="B7" s="25"/>
      <c r="C7" s="26"/>
      <c r="D7" s="25"/>
    </row>
    <row r="8" spans="1:4">
      <c r="A8" s="25"/>
      <c r="B8" s="25"/>
      <c r="C8" s="25"/>
      <c r="D8" s="25"/>
    </row>
    <row r="9" spans="1:4">
      <c r="A9" s="25"/>
      <c r="B9" s="25"/>
      <c r="C9" s="25"/>
      <c r="D9" s="25"/>
    </row>
    <row r="10" spans="1:4">
      <c r="A10" s="25"/>
      <c r="B10" s="25"/>
      <c r="C10" s="25"/>
      <c r="D10" s="25"/>
    </row>
    <row r="11" spans="1:4">
      <c r="A11" s="25"/>
      <c r="B11" s="25"/>
      <c r="C11" s="25"/>
      <c r="D11" s="25"/>
    </row>
    <row r="12" spans="1:4">
      <c r="A12" s="25"/>
      <c r="B12" s="25"/>
      <c r="C12" s="25"/>
      <c r="D12" s="25"/>
    </row>
    <row r="13" spans="1:4">
      <c r="A13" s="25"/>
      <c r="B13" s="25"/>
      <c r="C13" s="25"/>
      <c r="D13" s="25"/>
    </row>
    <row r="14" spans="1:4">
      <c r="A14" s="25"/>
      <c r="B14" s="25"/>
      <c r="C14" s="25"/>
      <c r="D14" s="25"/>
    </row>
    <row r="15" spans="1:4">
      <c r="A15" s="25"/>
      <c r="B15" s="25"/>
      <c r="C15" s="25"/>
      <c r="D15" s="25"/>
    </row>
    <row r="16" spans="1:4">
      <c r="A16" s="25"/>
      <c r="B16" s="25"/>
      <c r="C16" s="25"/>
      <c r="D16" s="25"/>
    </row>
    <row r="17" spans="1:4">
      <c r="A17" s="25"/>
      <c r="B17" s="25"/>
      <c r="C17" s="25"/>
      <c r="D17" s="25"/>
    </row>
    <row r="18" spans="1:4">
      <c r="A18" s="25"/>
      <c r="B18" s="25"/>
      <c r="C18" s="25"/>
      <c r="D18" s="25"/>
    </row>
    <row r="19" spans="1:4">
      <c r="A19" s="25"/>
      <c r="B19" s="25"/>
      <c r="C19" s="25"/>
      <c r="D19" s="25"/>
    </row>
    <row r="20" spans="1:4">
      <c r="A20" s="25"/>
      <c r="B20" s="25"/>
      <c r="C20" s="25"/>
      <c r="D20" s="25"/>
    </row>
    <row r="21" spans="1:4">
      <c r="A21" s="25"/>
      <c r="B21" s="25"/>
      <c r="C21" s="25"/>
      <c r="D21" s="25"/>
    </row>
    <row r="22" spans="1:4">
      <c r="A22" s="25"/>
      <c r="B22" s="25"/>
      <c r="C22" s="25"/>
      <c r="D22" s="25"/>
    </row>
    <row r="23" spans="1:4">
      <c r="A23" s="25"/>
      <c r="B23" s="25"/>
      <c r="C23" s="25"/>
      <c r="D23" s="25"/>
    </row>
    <row r="24" spans="1:4">
      <c r="A24" s="25"/>
      <c r="B24" s="25"/>
      <c r="C24" s="25"/>
      <c r="D24" s="25"/>
    </row>
    <row r="25" spans="1:4">
      <c r="A25" s="25"/>
      <c r="B25" s="25"/>
      <c r="C25" s="25"/>
      <c r="D25" s="25"/>
    </row>
    <row r="26" spans="1:4">
      <c r="A26" s="25"/>
      <c r="B26" s="25"/>
      <c r="C26" s="25"/>
      <c r="D26" s="25"/>
    </row>
    <row r="27" spans="1:4">
      <c r="A27" s="25"/>
      <c r="B27" s="25"/>
      <c r="C27" s="25"/>
      <c r="D27" s="25"/>
    </row>
    <row r="28" spans="1:4">
      <c r="A28" s="27"/>
      <c r="B28" s="27"/>
      <c r="C28" s="27"/>
      <c r="D28" s="27"/>
    </row>
    <row r="29" spans="1:4">
      <c r="A29" s="28" t="str">
        <f>INDEX($A$4:$A$28,SUMPRODUCT(MAX(($A$4:$A$28&lt;&gt;"")*ROW($A$4:$A$28)))-3,1)</f>
        <v>2023.1</v>
      </c>
      <c r="B29" s="23"/>
      <c r="C29" s="23"/>
      <c r="D29" s="23"/>
    </row>
  </sheetData>
  <sheetProtection algorithmName="SHA-512" hashValue="5UEbQDfkNYizbwqeuh6mdZiQgvE2vH4g4tKw1OIu4tgO9dZTh+006AJpphIZdfj93f2vDNVF8Rlu0x6v12oQ4A==" saltValue="jgmk2weVy7iWnQfxoptPSw==" spinCount="100000" sheet="1" objects="1" scenarios="1" selectLockedCells="1" selectUnlockedCell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4D78-A004-4270-8C94-0577A04C6789}">
  <dimension ref="A1"/>
  <sheetViews>
    <sheetView workbookViewId="0">
      <selection activeCell="L35" sqref="L35"/>
    </sheetView>
  </sheetViews>
  <sheetFormatPr baseColWidth="10" defaultRowHeight="12.45"/>
  <sheetData/>
  <sheetProtection algorithmName="SHA-512" hashValue="F4BvryC5JE3J/JezJKdWnSE4lExt73FWCsm6+oP6wEflCsfCP+FyuFzsrM/tKreCWgEdu1R/dU5Nr/8s/7ihtg==" saltValue="yIIGie5C/fHK2rSskjwusQ==" spinCount="100000" sheet="1" objects="1" scenarios="1" selectLockedCells="1" selectUnlockedCells="1"/>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B4E33-3C03-42C8-9CA0-81918D49DBA4}">
  <dimension ref="A1:M166"/>
  <sheetViews>
    <sheetView zoomScale="90" zoomScaleNormal="90" workbookViewId="0">
      <selection activeCell="J2" sqref="J2:J166"/>
    </sheetView>
  </sheetViews>
  <sheetFormatPr baseColWidth="10" defaultColWidth="11.3828125" defaultRowHeight="12.9"/>
  <cols>
    <col min="1" max="1" width="35.69140625" style="6" bestFit="1" customWidth="1"/>
    <col min="2" max="2" width="14.3046875" style="6" customWidth="1"/>
    <col min="3" max="3" width="7.84375" style="6" bestFit="1" customWidth="1"/>
    <col min="4" max="4" width="11.3828125" style="6"/>
    <col min="5" max="5" width="42.3828125" style="6" customWidth="1"/>
    <col min="6" max="6" width="18.15234375" style="6" customWidth="1"/>
    <col min="7" max="9" width="11.3828125" style="6"/>
    <col min="10" max="10" width="50.3828125" style="6" customWidth="1"/>
    <col min="11" max="11" width="13.3828125" style="6" customWidth="1"/>
    <col min="12" max="12" width="48.69140625" style="6" customWidth="1"/>
    <col min="13" max="16384" width="11.3828125" style="6"/>
  </cols>
  <sheetData>
    <row r="1" spans="1:13">
      <c r="A1" s="5" t="s">
        <v>34</v>
      </c>
      <c r="B1" s="5" t="s">
        <v>35</v>
      </c>
      <c r="C1" s="5" t="s">
        <v>796</v>
      </c>
      <c r="E1" s="5" t="s">
        <v>34</v>
      </c>
      <c r="F1" s="5" t="s">
        <v>35</v>
      </c>
      <c r="G1" s="5" t="s">
        <v>796</v>
      </c>
      <c r="J1" s="5" t="s">
        <v>34</v>
      </c>
      <c r="K1" s="5" t="s">
        <v>35</v>
      </c>
      <c r="L1" s="5" t="s">
        <v>36</v>
      </c>
      <c r="M1" s="5" t="s">
        <v>796</v>
      </c>
    </row>
    <row r="2" spans="1:13" ht="38.6">
      <c r="A2" s="4" t="str">
        <f>Texts!F247</f>
        <v>C Konstruktion Gebäude</v>
      </c>
      <c r="B2" s="3" t="s">
        <v>37</v>
      </c>
      <c r="C2" s="6" t="s">
        <v>418</v>
      </c>
      <c r="E2" s="4" t="str">
        <f>Texts!F256</f>
        <v>C 1 Bodenplatte, Fundament</v>
      </c>
      <c r="F2" s="3" t="s">
        <v>38</v>
      </c>
      <c r="G2" s="6" t="s">
        <v>426</v>
      </c>
      <c r="J2" s="6" t="str">
        <f>Texts!F297</f>
        <v>C 1.1 Kanalisation Gebäude</v>
      </c>
      <c r="K2" s="6" t="s">
        <v>39</v>
      </c>
      <c r="L2" s="6" t="s">
        <v>40</v>
      </c>
      <c r="M2" s="6" t="s">
        <v>466</v>
      </c>
    </row>
    <row r="3" spans="1:13" ht="25.75">
      <c r="A3" s="4" t="str">
        <f>Texts!F248</f>
        <v>D Technik Gebäude</v>
      </c>
      <c r="B3" s="3" t="s">
        <v>37</v>
      </c>
      <c r="C3" s="6" t="s">
        <v>419</v>
      </c>
      <c r="E3" s="4" t="str">
        <f>Texts!F257</f>
        <v>C 2 Wandkonstruktion</v>
      </c>
      <c r="F3" s="3" t="s">
        <v>49</v>
      </c>
      <c r="G3" s="6" t="s">
        <v>427</v>
      </c>
      <c r="J3" s="6" t="str">
        <f>Texts!F298</f>
        <v>C 1.2 Abdichtung, Dämmung Bodenplatte</v>
      </c>
      <c r="K3" s="6" t="s">
        <v>41</v>
      </c>
      <c r="L3" s="6" t="s">
        <v>42</v>
      </c>
      <c r="M3" s="6" t="s">
        <v>467</v>
      </c>
    </row>
    <row r="4" spans="1:13" ht="38.6">
      <c r="A4" s="4" t="str">
        <f>Texts!F249</f>
        <v>E Äussere Wandbekleidung Gebäude</v>
      </c>
      <c r="B4" s="3" t="s">
        <v>161</v>
      </c>
      <c r="C4" s="6" t="s">
        <v>420</v>
      </c>
      <c r="E4" s="4" t="str">
        <f>Texts!F258</f>
        <v>C 3 Stützenkonstruktion</v>
      </c>
      <c r="F4" s="3" t="s">
        <v>54</v>
      </c>
      <c r="G4" s="6" t="s">
        <v>428</v>
      </c>
      <c r="J4" s="6" t="str">
        <f>Texts!F299</f>
        <v>C 1.3 Einzelfundament, Streifenfundament</v>
      </c>
      <c r="K4" s="6" t="s">
        <v>43</v>
      </c>
      <c r="L4" s="6" t="s">
        <v>44</v>
      </c>
      <c r="M4" s="6" t="s">
        <v>468</v>
      </c>
    </row>
    <row r="5" spans="1:13" ht="51.45">
      <c r="A5" s="4" t="str">
        <f>Texts!F250</f>
        <v>F Bedachung Gebäude</v>
      </c>
      <c r="B5" s="3" t="s">
        <v>189</v>
      </c>
      <c r="C5" s="6" t="s">
        <v>421</v>
      </c>
      <c r="E5" s="4" t="str">
        <f>Texts!F259</f>
        <v>C 4 Deckenkonstruktion, Dachkonstruktion</v>
      </c>
      <c r="F5" s="3" t="s">
        <v>59</v>
      </c>
      <c r="G5" s="6" t="s">
        <v>429</v>
      </c>
      <c r="J5" s="6" t="str">
        <f>Texts!F300</f>
        <v>C 1.4 Nicht tragende Bodenplatte</v>
      </c>
      <c r="K5" s="6" t="s">
        <v>45</v>
      </c>
      <c r="L5" s="6" t="s">
        <v>46</v>
      </c>
      <c r="M5" s="6" t="s">
        <v>469</v>
      </c>
    </row>
    <row r="6" spans="1:13" ht="38.6">
      <c r="A6" s="4" t="str">
        <f>Texts!F251</f>
        <v>G Ausbau Gebäude</v>
      </c>
      <c r="B6" s="3" t="s">
        <v>37</v>
      </c>
      <c r="C6" s="6" t="s">
        <v>422</v>
      </c>
      <c r="E6" s="4" t="str">
        <f>Texts!F260</f>
        <v>D 1 Elektroanlage</v>
      </c>
      <c r="F6" s="3" t="s">
        <v>37</v>
      </c>
      <c r="G6" s="6" t="s">
        <v>430</v>
      </c>
      <c r="J6" s="6" t="str">
        <f>Texts!F301</f>
        <v>C 1.5 Tragende Bodenplatte</v>
      </c>
      <c r="K6" s="6" t="s">
        <v>47</v>
      </c>
      <c r="L6" s="6" t="s">
        <v>48</v>
      </c>
      <c r="M6" s="6" t="s">
        <v>470</v>
      </c>
    </row>
    <row r="7" spans="1:13" ht="38.6">
      <c r="A7" s="4" t="str">
        <f>Texts!F252</f>
        <v>H Nutzungsspezifische Anlage Gebäude</v>
      </c>
      <c r="B7" s="3" t="s">
        <v>240</v>
      </c>
      <c r="C7" s="6" t="s">
        <v>423</v>
      </c>
      <c r="E7" s="4" t="str">
        <f>Texts!F261</f>
        <v>D 2 Gebäudeautomation</v>
      </c>
      <c r="F7" s="3" t="s">
        <v>75</v>
      </c>
      <c r="G7" s="6" t="s">
        <v>431</v>
      </c>
      <c r="J7" s="6" t="str">
        <f>Texts!F302</f>
        <v>C 2.1 Aussenwandkonstruktion</v>
      </c>
      <c r="K7" s="6" t="s">
        <v>50</v>
      </c>
      <c r="L7" s="6" t="s">
        <v>51</v>
      </c>
      <c r="M7" s="6" t="s">
        <v>471</v>
      </c>
    </row>
    <row r="8" spans="1:13" ht="38.6">
      <c r="A8" s="4" t="str">
        <f>Texts!F253</f>
        <v>I Umgebung Gebäude</v>
      </c>
      <c r="B8" s="3" t="s">
        <v>316</v>
      </c>
      <c r="C8" s="6" t="s">
        <v>424</v>
      </c>
      <c r="E8" s="4" t="str">
        <f>Texts!F262</f>
        <v>D 3 Sicherheitsanlage</v>
      </c>
      <c r="F8" s="3" t="s">
        <v>37</v>
      </c>
      <c r="G8" s="6" t="s">
        <v>432</v>
      </c>
      <c r="J8" s="6" t="str">
        <f>Texts!F303</f>
        <v>C 2.2 lnnenwandkonstruktion</v>
      </c>
      <c r="K8" s="6" t="s">
        <v>52</v>
      </c>
      <c r="L8" s="6" t="s">
        <v>53</v>
      </c>
      <c r="M8" s="6" t="s">
        <v>472</v>
      </c>
    </row>
    <row r="9" spans="1:13" ht="38.6">
      <c r="A9" s="4" t="str">
        <f>Texts!F254</f>
        <v>J Ausstattung Gebäude</v>
      </c>
      <c r="B9" s="3" t="s">
        <v>354</v>
      </c>
      <c r="C9" s="6" t="s">
        <v>425</v>
      </c>
      <c r="E9" s="4" t="str">
        <f>Texts!F263</f>
        <v>D 4 Technische Brandschutzanlage</v>
      </c>
      <c r="F9" s="3" t="s">
        <v>96</v>
      </c>
      <c r="G9" s="6" t="s">
        <v>433</v>
      </c>
      <c r="J9" s="6" t="str">
        <f>Texts!F304</f>
        <v>C 3.1 Aussenstütze</v>
      </c>
      <c r="K9" s="6" t="s">
        <v>55</v>
      </c>
      <c r="L9" s="6" t="s">
        <v>56</v>
      </c>
      <c r="M9" s="6" t="s">
        <v>473</v>
      </c>
    </row>
    <row r="10" spans="1:13" ht="38.6">
      <c r="E10" s="4" t="str">
        <f>Texts!F264</f>
        <v>D 5 Wärmeanlage</v>
      </c>
      <c r="F10" s="3" t="s">
        <v>109</v>
      </c>
      <c r="G10" s="6" t="s">
        <v>434</v>
      </c>
      <c r="J10" s="6" t="str">
        <f>Texts!F305</f>
        <v>C 3.2 Innenstütze</v>
      </c>
      <c r="K10" s="6" t="s">
        <v>57</v>
      </c>
      <c r="L10" s="6" t="s">
        <v>58</v>
      </c>
      <c r="M10" s="6" t="s">
        <v>474</v>
      </c>
    </row>
    <row r="11" spans="1:13" ht="25.75">
      <c r="E11" s="4" t="str">
        <f>Texts!F265</f>
        <v>D 6 Kälteanlage</v>
      </c>
      <c r="F11" s="3" t="s">
        <v>115</v>
      </c>
      <c r="G11" s="6" t="s">
        <v>435</v>
      </c>
      <c r="J11" s="6" t="str">
        <f>Texts!F306</f>
        <v>C 4.1 Decke</v>
      </c>
      <c r="K11" s="6" t="s">
        <v>60</v>
      </c>
      <c r="L11" s="6" t="s">
        <v>61</v>
      </c>
      <c r="M11" s="6" t="s">
        <v>475</v>
      </c>
    </row>
    <row r="12" spans="1:13" ht="25.75">
      <c r="E12" s="4" t="str">
        <f>Texts!F266</f>
        <v>D 7 Lufttechnische Anlage</v>
      </c>
      <c r="F12" s="3" t="s">
        <v>120</v>
      </c>
      <c r="G12" s="6" t="s">
        <v>436</v>
      </c>
      <c r="J12" s="6" t="str">
        <f>Texts!F307</f>
        <v>C 4.2 Treppe, Rampe</v>
      </c>
      <c r="K12" s="6" t="s">
        <v>62</v>
      </c>
      <c r="L12" s="6" t="s">
        <v>63</v>
      </c>
      <c r="M12" s="6" t="s">
        <v>476</v>
      </c>
    </row>
    <row r="13" spans="1:13" ht="38.6">
      <c r="E13" s="4" t="str">
        <f>Texts!F267</f>
        <v>D 8 Wasser-, Gas-, Druckluftanlage</v>
      </c>
      <c r="F13" s="3" t="s">
        <v>131</v>
      </c>
      <c r="G13" s="6" t="s">
        <v>437</v>
      </c>
      <c r="J13" s="6" t="str">
        <f>Texts!F308</f>
        <v>C 4.3 Balkon</v>
      </c>
      <c r="K13" s="6" t="s">
        <v>64</v>
      </c>
      <c r="L13" s="6" t="s">
        <v>65</v>
      </c>
      <c r="M13" s="6" t="s">
        <v>477</v>
      </c>
    </row>
    <row r="14" spans="1:13" ht="38.6">
      <c r="E14" s="4" t="str">
        <f>Texts!F268</f>
        <v>D 9 Transportanlage</v>
      </c>
      <c r="F14" s="3" t="s">
        <v>146</v>
      </c>
      <c r="G14" s="6" t="s">
        <v>438</v>
      </c>
      <c r="J14" s="6" t="str">
        <f>Texts!F309</f>
        <v>C 4.4 Dachkonstruktion</v>
      </c>
      <c r="K14" s="6" t="s">
        <v>66</v>
      </c>
      <c r="L14" s="6" t="s">
        <v>67</v>
      </c>
      <c r="M14" s="6" t="s">
        <v>478</v>
      </c>
    </row>
    <row r="15" spans="1:13" ht="90">
      <c r="E15" s="4" t="str">
        <f>Texts!F269</f>
        <v>E 1 Äussere Wandbekleidung unter Terrain</v>
      </c>
      <c r="F15" s="3" t="s">
        <v>162</v>
      </c>
      <c r="G15" s="6" t="s">
        <v>439</v>
      </c>
      <c r="J15" s="6" t="str">
        <f>Texts!F310</f>
        <v>D 1.1 Apparat, Anlage Starkstrom</v>
      </c>
      <c r="K15" s="6" t="s">
        <v>37</v>
      </c>
      <c r="L15" s="6" t="s">
        <v>68</v>
      </c>
      <c r="M15" s="6" t="s">
        <v>479</v>
      </c>
    </row>
    <row r="16" spans="1:13" ht="64.3">
      <c r="E16" s="4" t="str">
        <f>Texts!F270</f>
        <v>E 2 Äussere Wandbekleidung über Terrain</v>
      </c>
      <c r="F16" s="3" t="s">
        <v>169</v>
      </c>
      <c r="G16" s="6" t="s">
        <v>440</v>
      </c>
      <c r="J16" s="6" t="str">
        <f>Texts!F311</f>
        <v>D 1.2 Installation Starkstrom</v>
      </c>
      <c r="K16" s="6" t="s">
        <v>37</v>
      </c>
      <c r="L16" s="6" t="s">
        <v>69</v>
      </c>
      <c r="M16" s="6" t="s">
        <v>480</v>
      </c>
    </row>
    <row r="17" spans="5:13">
      <c r="E17" s="4" t="str">
        <f>Texts!F271</f>
        <v>E 3 Einbaute zu Aussenwand</v>
      </c>
      <c r="F17" s="3" t="s">
        <v>182</v>
      </c>
      <c r="G17" s="6" t="s">
        <v>441</v>
      </c>
      <c r="J17" s="6" t="str">
        <f>Texts!F312</f>
        <v>D 1.3 Leuchte</v>
      </c>
      <c r="K17" s="6" t="s">
        <v>37</v>
      </c>
      <c r="L17" s="6" t="s">
        <v>70</v>
      </c>
      <c r="M17" s="6" t="s">
        <v>481</v>
      </c>
    </row>
    <row r="18" spans="5:13" ht="25.75">
      <c r="E18" s="4" t="str">
        <f>Texts!F272</f>
        <v>F 1 Dachhaut</v>
      </c>
      <c r="F18" s="3" t="s">
        <v>190</v>
      </c>
      <c r="G18" s="6" t="s">
        <v>442</v>
      </c>
      <c r="J18" s="6" t="str">
        <f>Texts!F313</f>
        <v>D 1.4 Elektrogerät</v>
      </c>
      <c r="K18" s="6" t="s">
        <v>71</v>
      </c>
      <c r="L18" s="6" t="s">
        <v>72</v>
      </c>
      <c r="M18" s="6" t="s">
        <v>482</v>
      </c>
    </row>
    <row r="19" spans="5:13" ht="51.45">
      <c r="E19" s="4" t="str">
        <f>Texts!F273</f>
        <v>F 2 Einbaute zu Dach</v>
      </c>
      <c r="F19" s="3" t="s">
        <v>198</v>
      </c>
      <c r="G19" s="6" t="s">
        <v>443</v>
      </c>
      <c r="J19" s="6" t="str">
        <f>Texts!F314</f>
        <v>D 1.5 Apparat, Anlage Schwachstrom</v>
      </c>
      <c r="K19" s="6" t="s">
        <v>37</v>
      </c>
      <c r="L19" s="6" t="s">
        <v>73</v>
      </c>
      <c r="M19" s="6" t="s">
        <v>483</v>
      </c>
    </row>
    <row r="20" spans="5:13" ht="64.3">
      <c r="E20" s="4" t="str">
        <f>Texts!F274</f>
        <v>G 1 Trennwand, Tür, Tor</v>
      </c>
      <c r="F20" s="3" t="s">
        <v>203</v>
      </c>
      <c r="G20" s="6" t="s">
        <v>444</v>
      </c>
      <c r="J20" s="6" t="str">
        <f>Texts!F315</f>
        <v>D 1.6 Installation Schwachstrom</v>
      </c>
      <c r="K20" s="6" t="s">
        <v>37</v>
      </c>
      <c r="L20" s="6" t="s">
        <v>74</v>
      </c>
      <c r="M20" s="6" t="s">
        <v>484</v>
      </c>
    </row>
    <row r="21" spans="5:13" ht="51.45">
      <c r="E21" s="4" t="str">
        <f>Texts!F275</f>
        <v>G 2 Bodenbelag</v>
      </c>
      <c r="F21" s="3" t="s">
        <v>214</v>
      </c>
      <c r="G21" s="6" t="s">
        <v>445</v>
      </c>
      <c r="J21" s="6" t="str">
        <f>Texts!F316</f>
        <v>D 2.1 Managementebene</v>
      </c>
      <c r="K21" s="6" t="s">
        <v>75</v>
      </c>
      <c r="L21" s="6" t="s">
        <v>76</v>
      </c>
      <c r="M21" s="6" t="s">
        <v>485</v>
      </c>
    </row>
    <row r="22" spans="5:13" ht="77.150000000000006">
      <c r="E22" s="4" t="str">
        <f>Texts!F276</f>
        <v>G 3 Wandbekleidung</v>
      </c>
      <c r="F22" s="3" t="s">
        <v>219</v>
      </c>
      <c r="G22" s="6" t="s">
        <v>446</v>
      </c>
      <c r="J22" s="6" t="str">
        <f>Texts!F317</f>
        <v>D 2.2 Automationsebene</v>
      </c>
      <c r="K22" s="6" t="s">
        <v>75</v>
      </c>
      <c r="L22" s="6" t="s">
        <v>77</v>
      </c>
      <c r="M22" s="6" t="s">
        <v>486</v>
      </c>
    </row>
    <row r="23" spans="5:13" ht="25.75">
      <c r="E23" s="4" t="str">
        <f>Texts!F277</f>
        <v>G 4 Deckenbekleidung</v>
      </c>
      <c r="F23" s="3" t="s">
        <v>224</v>
      </c>
      <c r="G23" s="6" t="s">
        <v>447</v>
      </c>
      <c r="J23" s="6" t="str">
        <f>Texts!F318</f>
        <v>D 2.3 Feldebene</v>
      </c>
      <c r="K23" s="6" t="s">
        <v>78</v>
      </c>
      <c r="L23" s="6" t="s">
        <v>79</v>
      </c>
      <c r="M23" s="6" t="s">
        <v>487</v>
      </c>
    </row>
    <row r="24" spans="5:13" ht="90">
      <c r="E24" s="4" t="str">
        <f>Texts!F278</f>
        <v>G 5 Einbaute, Schutzeinrichtung zu Ausbau</v>
      </c>
      <c r="F24" s="3" t="s">
        <v>37</v>
      </c>
      <c r="G24" s="6" t="s">
        <v>448</v>
      </c>
      <c r="J24" s="6" t="str">
        <f>Texts!F319</f>
        <v>D 2.4 Raumautomation</v>
      </c>
      <c r="K24" s="6" t="s">
        <v>80</v>
      </c>
      <c r="L24" s="6" t="s">
        <v>81</v>
      </c>
      <c r="M24" s="6" t="s">
        <v>488</v>
      </c>
    </row>
    <row r="25" spans="5:13" ht="51.45">
      <c r="E25" s="4" t="str">
        <f>Texts!F279</f>
        <v>H 1 Produktionsanlage, Laboranlage</v>
      </c>
      <c r="F25" s="3" t="s">
        <v>241</v>
      </c>
      <c r="G25" s="6" t="s">
        <v>449</v>
      </c>
      <c r="J25" s="6" t="str">
        <f>Texts!F320</f>
        <v>D 2.5 Automationsnetzwerk</v>
      </c>
      <c r="K25" s="6" t="s">
        <v>82</v>
      </c>
      <c r="L25" s="6" t="s">
        <v>83</v>
      </c>
      <c r="M25" s="6" t="s">
        <v>489</v>
      </c>
    </row>
    <row r="26" spans="5:13" ht="38.6">
      <c r="E26" s="4" t="str">
        <f>Texts!F280</f>
        <v>H 2 Grossküche</v>
      </c>
      <c r="F26" s="3" t="s">
        <v>250</v>
      </c>
      <c r="G26" s="6" t="s">
        <v>450</v>
      </c>
      <c r="J26" s="6" t="str">
        <f>Texts!F321</f>
        <v>D 2.6 Schaltgerätekombination</v>
      </c>
      <c r="K26" s="6" t="s">
        <v>84</v>
      </c>
      <c r="L26" s="6" t="s">
        <v>85</v>
      </c>
      <c r="M26" s="6" t="s">
        <v>490</v>
      </c>
    </row>
    <row r="27" spans="5:13" ht="102.9">
      <c r="E27" s="4" t="str">
        <f>Texts!F281</f>
        <v>H 3 Wäschereianlage, Reinigungsanlage</v>
      </c>
      <c r="F27" s="3" t="s">
        <v>259</v>
      </c>
      <c r="G27" s="6" t="s">
        <v>451</v>
      </c>
      <c r="J27" s="6" t="str">
        <f>Texts!F322</f>
        <v>D 2.7 Integration</v>
      </c>
      <c r="K27" s="6" t="s">
        <v>86</v>
      </c>
      <c r="L27" s="6" t="s">
        <v>87</v>
      </c>
      <c r="M27" s="6" t="s">
        <v>491</v>
      </c>
    </row>
    <row r="28" spans="5:13" ht="77.150000000000006">
      <c r="E28" s="4" t="str">
        <f>Texts!F282</f>
        <v>H 4 Spitalanlage</v>
      </c>
      <c r="F28" s="3" t="s">
        <v>268</v>
      </c>
      <c r="G28" s="6" t="s">
        <v>452</v>
      </c>
      <c r="J28" s="6" t="str">
        <f>Texts!F323</f>
        <v>D 3.1 Einbruchmeldeanlage, Überfallmeldeanlage</v>
      </c>
      <c r="K28" s="6" t="s">
        <v>88</v>
      </c>
      <c r="L28" s="6" t="s">
        <v>89</v>
      </c>
      <c r="M28" s="6" t="s">
        <v>492</v>
      </c>
    </row>
    <row r="29" spans="5:13" ht="51.45">
      <c r="E29" s="4" t="str">
        <f>Texts!F283</f>
        <v>H 5 Anlage für Bildung, Kultur</v>
      </c>
      <c r="F29" s="3" t="s">
        <v>289</v>
      </c>
      <c r="G29" s="6" t="s">
        <v>453</v>
      </c>
      <c r="J29" s="6" t="str">
        <f>Texts!F324</f>
        <v>D 3.2 Zutrittskontrollanlage</v>
      </c>
      <c r="K29" s="6" t="s">
        <v>90</v>
      </c>
      <c r="L29" s="6" t="s">
        <v>91</v>
      </c>
      <c r="M29" s="6" t="s">
        <v>493</v>
      </c>
    </row>
    <row r="30" spans="5:13" ht="64.3">
      <c r="E30" s="4" t="str">
        <f>Texts!F284</f>
        <v>H 6 Sportanlage, Freizeitanlage</v>
      </c>
      <c r="F30" s="3" t="s">
        <v>298</v>
      </c>
      <c r="G30" s="6" t="s">
        <v>454</v>
      </c>
      <c r="J30" s="6" t="str">
        <f>Texts!F325</f>
        <v>D 3.3 Videoüberwachungsanlage</v>
      </c>
      <c r="K30" s="6" t="s">
        <v>92</v>
      </c>
      <c r="L30" s="6" t="s">
        <v>93</v>
      </c>
      <c r="M30" s="6" t="s">
        <v>494</v>
      </c>
    </row>
    <row r="31" spans="5:13" ht="25.75">
      <c r="E31" s="4" t="str">
        <f>Texts!F285</f>
        <v>H 7 Weitere nutzungsspezifische Anlage</v>
      </c>
      <c r="F31" s="3" t="s">
        <v>307</v>
      </c>
      <c r="G31" s="6" t="s">
        <v>455</v>
      </c>
      <c r="J31" s="6" t="str">
        <f>Texts!F326</f>
        <v>D 3.4 Perimeterschutz, Umgebungsschutz</v>
      </c>
      <c r="K31" s="6" t="s">
        <v>94</v>
      </c>
      <c r="L31" s="6" t="s">
        <v>95</v>
      </c>
      <c r="M31" s="6" t="s">
        <v>495</v>
      </c>
    </row>
    <row r="32" spans="5:13" ht="51.45">
      <c r="E32" s="4" t="str">
        <f>Texts!F286</f>
        <v>I 2 Umgebungsbauwerk</v>
      </c>
      <c r="F32" s="3" t="s">
        <v>316</v>
      </c>
      <c r="G32" s="6" t="s">
        <v>456</v>
      </c>
      <c r="J32" s="6" t="str">
        <f>Texts!F327</f>
        <v>D 4.1 Brandmeldeanlage</v>
      </c>
      <c r="K32" s="6" t="s">
        <v>97</v>
      </c>
      <c r="L32" s="6" t="s">
        <v>98</v>
      </c>
      <c r="M32" s="6" t="s">
        <v>496</v>
      </c>
    </row>
    <row r="33" spans="5:13" ht="64.3">
      <c r="E33" s="4" t="str">
        <f>Texts!F287</f>
        <v>I 3 Grünfläche</v>
      </c>
      <c r="F33" s="3" t="s">
        <v>323</v>
      </c>
      <c r="G33" s="6" t="s">
        <v>457</v>
      </c>
      <c r="J33" s="6" t="str">
        <f>Texts!F328</f>
        <v>D 4.2 Gasmeldeaniage</v>
      </c>
      <c r="K33" s="6" t="s">
        <v>99</v>
      </c>
      <c r="L33" s="6" t="s">
        <v>100</v>
      </c>
      <c r="M33" s="6" t="s">
        <v>497</v>
      </c>
    </row>
    <row r="34" spans="5:13" ht="38.6">
      <c r="E34" s="4" t="str">
        <f>Texts!F288</f>
        <v>I 4 Hartfläche</v>
      </c>
      <c r="F34" s="3" t="s">
        <v>331</v>
      </c>
      <c r="G34" s="6" t="s">
        <v>458</v>
      </c>
      <c r="J34" s="6" t="str">
        <f>Texts!F329</f>
        <v>D 4.3 Nasslöschanlage</v>
      </c>
      <c r="K34" s="6" t="s">
        <v>101</v>
      </c>
      <c r="L34" s="6" t="s">
        <v>102</v>
      </c>
      <c r="M34" s="6" t="s">
        <v>498</v>
      </c>
    </row>
    <row r="35" spans="5:13" ht="51.45">
      <c r="E35" s="4" t="str">
        <f>Texts!F289</f>
        <v>I 5 Schutzeinrichtung Umgebung</v>
      </c>
      <c r="F35" s="3" t="s">
        <v>316</v>
      </c>
      <c r="G35" s="6" t="s">
        <v>459</v>
      </c>
      <c r="J35" s="6" t="str">
        <f>Texts!F330</f>
        <v>D 4.4 Trockenlöschanlage</v>
      </c>
      <c r="K35" s="6" t="s">
        <v>103</v>
      </c>
      <c r="L35" s="6" t="s">
        <v>104</v>
      </c>
      <c r="M35" s="6" t="s">
        <v>499</v>
      </c>
    </row>
    <row r="36" spans="5:13">
      <c r="E36" s="4" t="str">
        <f>Texts!F290</f>
        <v>I 6 Technik Umgebung</v>
      </c>
      <c r="F36" s="3" t="s">
        <v>316</v>
      </c>
      <c r="G36" s="6" t="s">
        <v>460</v>
      </c>
      <c r="J36" s="6" t="str">
        <f>Texts!F331</f>
        <v>D 4.5 Löschgerät</v>
      </c>
      <c r="K36" s="6" t="s">
        <v>105</v>
      </c>
      <c r="L36" s="6" t="s">
        <v>106</v>
      </c>
      <c r="M36" s="6" t="s">
        <v>500</v>
      </c>
    </row>
    <row r="37" spans="5:13">
      <c r="E37" s="4" t="str">
        <f>Texts!F291</f>
        <v>I 7 Ausstattung Umgebung</v>
      </c>
      <c r="F37" s="3" t="s">
        <v>316</v>
      </c>
      <c r="G37" s="6" t="s">
        <v>461</v>
      </c>
      <c r="J37" s="6" t="str">
        <f>Texts!F332</f>
        <v>D 4.6 Rauch- und Wärmeabzugsanlage</v>
      </c>
      <c r="K37" s="6" t="s">
        <v>107</v>
      </c>
      <c r="L37" s="6" t="s">
        <v>108</v>
      </c>
      <c r="M37" s="6" t="s">
        <v>501</v>
      </c>
    </row>
    <row r="38" spans="5:13" ht="51.45">
      <c r="E38" s="4" t="str">
        <f>Texts!F292</f>
        <v>J 1 Mobiliar</v>
      </c>
      <c r="F38" s="3" t="s">
        <v>354</v>
      </c>
      <c r="G38" s="6" t="s">
        <v>462</v>
      </c>
      <c r="J38" s="6" t="str">
        <f>Texts!F333</f>
        <v>D 5.1 Lagerung zu Wärmeanlage</v>
      </c>
      <c r="K38" s="6" t="s">
        <v>109</v>
      </c>
      <c r="L38" s="6" t="s">
        <v>110</v>
      </c>
      <c r="M38" s="6" t="s">
        <v>502</v>
      </c>
    </row>
    <row r="39" spans="5:13" ht="64.3">
      <c r="E39" s="4" t="str">
        <f>Texts!F293</f>
        <v>J 2 Kleininventar</v>
      </c>
      <c r="F39" s="3" t="s">
        <v>354</v>
      </c>
      <c r="G39" s="6" t="s">
        <v>463</v>
      </c>
      <c r="J39" s="6" t="str">
        <f>Texts!F334</f>
        <v>D 5.2 Wärmeerzeugung</v>
      </c>
      <c r="K39" s="6" t="s">
        <v>109</v>
      </c>
      <c r="L39" s="6" t="s">
        <v>112</v>
      </c>
      <c r="M39" s="6" t="s">
        <v>503</v>
      </c>
    </row>
    <row r="40" spans="5:13" ht="38.6">
      <c r="E40" s="4" t="str">
        <f>Texts!F294</f>
        <v>J 3 Textilien</v>
      </c>
      <c r="F40" s="3" t="s">
        <v>354</v>
      </c>
      <c r="G40" s="6" t="s">
        <v>464</v>
      </c>
      <c r="J40" s="6" t="str">
        <f>Texts!F335</f>
        <v>D 5.3 Wärmehauptverteilung</v>
      </c>
      <c r="K40" s="6" t="s">
        <v>109</v>
      </c>
      <c r="L40" s="6" t="s">
        <v>113</v>
      </c>
      <c r="M40" s="6" t="s">
        <v>504</v>
      </c>
    </row>
    <row r="41" spans="5:13" ht="51.45">
      <c r="E41" s="4" t="str">
        <f>Texts!F295</f>
        <v>J 4 Kunst am Bau</v>
      </c>
      <c r="F41" s="3" t="s">
        <v>364</v>
      </c>
      <c r="G41" s="6" t="s">
        <v>465</v>
      </c>
      <c r="J41" s="6" t="str">
        <f>Texts!F336</f>
        <v>D 5.4 Wärmeabgabe</v>
      </c>
      <c r="K41" s="6" t="s">
        <v>109</v>
      </c>
      <c r="L41" s="6" t="s">
        <v>114</v>
      </c>
      <c r="M41" s="6" t="s">
        <v>505</v>
      </c>
    </row>
    <row r="42" spans="5:13" ht="51.45">
      <c r="J42" s="6" t="str">
        <f>Texts!F337</f>
        <v>D 6.1 Lagerung zu Kälteanlage</v>
      </c>
      <c r="K42" s="6" t="s">
        <v>115</v>
      </c>
      <c r="L42" s="6" t="s">
        <v>116</v>
      </c>
      <c r="M42" s="6" t="s">
        <v>506</v>
      </c>
    </row>
    <row r="43" spans="5:13" ht="25.75">
      <c r="J43" s="6" t="str">
        <f>Texts!F338</f>
        <v>D 6.2 Kälteerzeugung</v>
      </c>
      <c r="K43" s="6" t="s">
        <v>115</v>
      </c>
      <c r="L43" s="6" t="s">
        <v>118</v>
      </c>
      <c r="M43" s="6" t="s">
        <v>507</v>
      </c>
    </row>
    <row r="44" spans="5:13" ht="38.6">
      <c r="J44" s="6" t="str">
        <f>Texts!F339</f>
        <v>D 6.3 Kältehauptverteilung</v>
      </c>
      <c r="K44" s="6" t="s">
        <v>115</v>
      </c>
      <c r="L44" s="6" t="s">
        <v>113</v>
      </c>
      <c r="M44" s="6" t="s">
        <v>508</v>
      </c>
    </row>
    <row r="45" spans="5:13" ht="51.45">
      <c r="J45" s="6" t="str">
        <f>Texts!F340</f>
        <v>D 6.4 Kälteabgabe</v>
      </c>
      <c r="K45" s="6" t="s">
        <v>115</v>
      </c>
      <c r="L45" s="6" t="s">
        <v>119</v>
      </c>
      <c r="M45" s="6" t="s">
        <v>509</v>
      </c>
    </row>
    <row r="46" spans="5:13">
      <c r="J46" s="6" t="str">
        <f>Texts!F341</f>
        <v>D 7.1 Aussenluftführung, Fortluftführung</v>
      </c>
      <c r="K46" s="6" t="s">
        <v>121</v>
      </c>
      <c r="L46" s="6" t="s">
        <v>122</v>
      </c>
      <c r="M46" s="6" t="s">
        <v>510</v>
      </c>
    </row>
    <row r="47" spans="5:13" ht="51.45">
      <c r="J47" s="6" t="str">
        <f>Texts!F342</f>
        <v>D 7.2 Luftaufbereitung</v>
      </c>
      <c r="K47" s="6" t="s">
        <v>123</v>
      </c>
      <c r="L47" s="6" t="s">
        <v>124</v>
      </c>
      <c r="M47" s="6" t="s">
        <v>511</v>
      </c>
    </row>
    <row r="48" spans="5:13" ht="25.75">
      <c r="J48" s="6" t="str">
        <f>Texts!F343</f>
        <v>D 7.3 Lufthauptverteilung</v>
      </c>
      <c r="K48" s="6" t="s">
        <v>125</v>
      </c>
      <c r="L48" s="6" t="s">
        <v>126</v>
      </c>
      <c r="M48" s="6" t="s">
        <v>512</v>
      </c>
    </row>
    <row r="49" spans="10:13" ht="51.45">
      <c r="J49" s="6" t="str">
        <f>Texts!F344</f>
        <v>D 7.4 Luftabgabe</v>
      </c>
      <c r="K49" s="6" t="s">
        <v>127</v>
      </c>
      <c r="L49" s="6" t="s">
        <v>128</v>
      </c>
      <c r="M49" s="6" t="s">
        <v>513</v>
      </c>
    </row>
    <row r="50" spans="10:13" ht="38.6">
      <c r="J50" s="6" t="str">
        <f>Texts!F345</f>
        <v>D 7.5 Kleinanlage für Zuluft, Abluft</v>
      </c>
      <c r="K50" s="6" t="s">
        <v>129</v>
      </c>
      <c r="L50" s="6" t="s">
        <v>130</v>
      </c>
      <c r="M50" s="6" t="s">
        <v>514</v>
      </c>
    </row>
    <row r="51" spans="10:13" ht="51.45">
      <c r="J51" s="6" t="str">
        <f>Texts!F346</f>
        <v>D 8.1 Armatur, Apparat</v>
      </c>
      <c r="K51" s="6" t="s">
        <v>132</v>
      </c>
      <c r="L51" s="6" t="s">
        <v>133</v>
      </c>
      <c r="M51" s="6" t="s">
        <v>515</v>
      </c>
    </row>
    <row r="52" spans="10:13" ht="25.75">
      <c r="J52" s="6" t="str">
        <f>Texts!F347</f>
        <v>D 8.2 Installationselement</v>
      </c>
      <c r="K52" s="6" t="s">
        <v>134</v>
      </c>
      <c r="L52" s="6" t="s">
        <v>135</v>
      </c>
      <c r="M52" s="6" t="s">
        <v>516</v>
      </c>
    </row>
    <row r="53" spans="10:13" ht="25.75">
      <c r="J53" s="6" t="str">
        <f>Texts!F348</f>
        <v>D 8.3 Wasseraufbereitungsanlage, Abwasseraufbereitungsanlage</v>
      </c>
      <c r="K53" s="6" t="s">
        <v>136</v>
      </c>
      <c r="L53" s="6" t="s">
        <v>137</v>
      </c>
      <c r="M53" s="6" t="s">
        <v>517</v>
      </c>
    </row>
    <row r="54" spans="10:13" ht="25.75">
      <c r="J54" s="6" t="str">
        <f>Texts!F349</f>
        <v>D 8.4 Versorgungsleitung</v>
      </c>
      <c r="K54" s="6" t="s">
        <v>138</v>
      </c>
      <c r="L54" s="6" t="s">
        <v>139</v>
      </c>
      <c r="M54" s="6" t="s">
        <v>518</v>
      </c>
    </row>
    <row r="55" spans="10:13" ht="51.45">
      <c r="J55" s="6" t="str">
        <f>Texts!F350</f>
        <v>D 8.5 Entsorgungsleitung</v>
      </c>
      <c r="K55" s="6" t="s">
        <v>140</v>
      </c>
      <c r="L55" s="6" t="s">
        <v>141</v>
      </c>
      <c r="M55" s="6" t="s">
        <v>519</v>
      </c>
    </row>
    <row r="56" spans="10:13" ht="38.6">
      <c r="J56" s="6" t="str">
        <f>Texts!F351</f>
        <v>D 8.6 Gasanlage</v>
      </c>
      <c r="K56" s="6" t="s">
        <v>142</v>
      </c>
      <c r="L56" s="6" t="s">
        <v>143</v>
      </c>
      <c r="M56" s="6" t="s">
        <v>520</v>
      </c>
    </row>
    <row r="57" spans="10:13" ht="38.6">
      <c r="J57" s="6" t="str">
        <f>Texts!F352</f>
        <v>D 8.7 Druckluftanlage, Vakuumanlage</v>
      </c>
      <c r="K57" s="6" t="s">
        <v>144</v>
      </c>
      <c r="L57" s="6" t="s">
        <v>145</v>
      </c>
      <c r="M57" s="6" t="s">
        <v>521</v>
      </c>
    </row>
    <row r="58" spans="10:13" ht="38.6">
      <c r="J58" s="6" t="str">
        <f>Texts!F353</f>
        <v>D 9.1 Personenaufzug</v>
      </c>
      <c r="K58" s="6" t="s">
        <v>147</v>
      </c>
      <c r="L58" s="6" t="s">
        <v>148</v>
      </c>
      <c r="M58" s="6" t="s">
        <v>522</v>
      </c>
    </row>
    <row r="59" spans="10:13" ht="38.6">
      <c r="J59" s="6" t="str">
        <f>Texts!F354</f>
        <v>D 9.2 Lastenaufzug</v>
      </c>
      <c r="K59" s="6" t="s">
        <v>149</v>
      </c>
      <c r="L59" s="6" t="s">
        <v>150</v>
      </c>
      <c r="M59" s="6" t="s">
        <v>523</v>
      </c>
    </row>
    <row r="60" spans="10:13" ht="38.6">
      <c r="J60" s="6" t="str">
        <f>Texts!F355</f>
        <v>D 9.3 Bettenaufzug</v>
      </c>
      <c r="K60" s="6" t="s">
        <v>151</v>
      </c>
      <c r="L60" s="6" t="s">
        <v>152</v>
      </c>
      <c r="M60" s="6" t="s">
        <v>524</v>
      </c>
    </row>
    <row r="61" spans="10:13" ht="38.6">
      <c r="J61" s="6" t="str">
        <f>Texts!F356</f>
        <v>D 9.4 Fahrtreppe, Fahrsteig</v>
      </c>
      <c r="K61" s="6" t="s">
        <v>153</v>
      </c>
      <c r="L61" s="6" t="s">
        <v>154</v>
      </c>
      <c r="M61" s="6" t="s">
        <v>525</v>
      </c>
    </row>
    <row r="62" spans="10:13" ht="77.150000000000006">
      <c r="J62" s="6" t="str">
        <f>Texts!F357</f>
        <v>D 9.5 Hubtisch, Verladestation, Spezialaufzug</v>
      </c>
      <c r="K62" s="6" t="s">
        <v>155</v>
      </c>
      <c r="L62" s="6" t="s">
        <v>156</v>
      </c>
      <c r="M62" s="6" t="s">
        <v>526</v>
      </c>
    </row>
    <row r="63" spans="10:13" ht="25.75">
      <c r="J63" s="6" t="str">
        <f>Texts!F358</f>
        <v>D 9.6 Parkieranlage</v>
      </c>
      <c r="K63" s="6" t="s">
        <v>157</v>
      </c>
      <c r="L63" s="6" t="s">
        <v>158</v>
      </c>
      <c r="M63" s="6" t="s">
        <v>527</v>
      </c>
    </row>
    <row r="64" spans="10:13" ht="51.45">
      <c r="J64" s="6" t="str">
        <f>Texts!F359</f>
        <v>D 9.7 Weitere Transportanlage</v>
      </c>
      <c r="K64" s="6" t="s">
        <v>159</v>
      </c>
      <c r="L64" s="6" t="s">
        <v>160</v>
      </c>
      <c r="M64" s="6" t="s">
        <v>528</v>
      </c>
    </row>
    <row r="65" spans="10:13" ht="25.75">
      <c r="J65" s="6" t="str">
        <f>Texts!F360</f>
        <v>E 1.1 Wandabdichtung unter Terrain</v>
      </c>
      <c r="K65" s="6" t="s">
        <v>163</v>
      </c>
      <c r="L65" s="6" t="s">
        <v>164</v>
      </c>
      <c r="M65" s="6" t="s">
        <v>529</v>
      </c>
    </row>
    <row r="66" spans="10:13" ht="38.6">
      <c r="J66" s="6" t="str">
        <f>Texts!F361</f>
        <v>E 1.2 Aussenwärmedämmung unter Terrain</v>
      </c>
      <c r="K66" s="6" t="s">
        <v>165</v>
      </c>
      <c r="L66" s="6" t="s">
        <v>166</v>
      </c>
      <c r="M66" s="6" t="s">
        <v>530</v>
      </c>
    </row>
    <row r="67" spans="10:13" ht="38.6">
      <c r="J67" s="6" t="str">
        <f>Texts!F362</f>
        <v>E 1.3 Schutzschicht unter Terrain</v>
      </c>
      <c r="K67" s="6" t="s">
        <v>167</v>
      </c>
      <c r="L67" s="6" t="s">
        <v>168</v>
      </c>
      <c r="M67" s="6" t="s">
        <v>531</v>
      </c>
    </row>
    <row r="68" spans="10:13" ht="38.6">
      <c r="J68" s="6" t="str">
        <f>Texts!F363</f>
        <v>E 2.1 Äussere Beschichtung</v>
      </c>
      <c r="K68" s="6" t="s">
        <v>170</v>
      </c>
      <c r="L68" s="6" t="s">
        <v>171</v>
      </c>
      <c r="M68" s="6" t="s">
        <v>532</v>
      </c>
    </row>
    <row r="69" spans="10:13" ht="51.45">
      <c r="J69" s="6" t="str">
        <f>Texts!F364</f>
        <v>E 2.2 Aussenwärmedämmung</v>
      </c>
      <c r="K69" s="6" t="s">
        <v>172</v>
      </c>
      <c r="L69" s="6" t="s">
        <v>173</v>
      </c>
      <c r="M69" s="6" t="s">
        <v>533</v>
      </c>
    </row>
    <row r="70" spans="10:13" ht="25.75">
      <c r="J70" s="6" t="str">
        <f>Texts!F365</f>
        <v>E 2.3 Fassadenbekleidung</v>
      </c>
      <c r="K70" s="6" t="s">
        <v>174</v>
      </c>
      <c r="L70" s="6" t="s">
        <v>175</v>
      </c>
      <c r="M70" s="6" t="s">
        <v>534</v>
      </c>
    </row>
    <row r="71" spans="10:13" ht="51.45">
      <c r="J71" s="6" t="str">
        <f>Texts!F366</f>
        <v>E 2.4 Fassadensystem</v>
      </c>
      <c r="K71" s="6" t="s">
        <v>176</v>
      </c>
      <c r="L71" s="6" t="s">
        <v>177</v>
      </c>
      <c r="M71" s="6" t="s">
        <v>535</v>
      </c>
    </row>
    <row r="72" spans="10:13" ht="25.75">
      <c r="J72" s="6" t="str">
        <f>Texts!F367</f>
        <v>E 2.5 Bekleidung Untersicht</v>
      </c>
      <c r="K72" s="6" t="s">
        <v>178</v>
      </c>
      <c r="L72" s="6" t="s">
        <v>179</v>
      </c>
      <c r="M72" s="6" t="s">
        <v>536</v>
      </c>
    </row>
    <row r="73" spans="10:13" ht="51.45">
      <c r="J73" s="6" t="str">
        <f>Texts!F368</f>
        <v>E 2.6 Absturzsicherung</v>
      </c>
      <c r="K73" s="6" t="s">
        <v>180</v>
      </c>
      <c r="L73" s="6" t="s">
        <v>181</v>
      </c>
      <c r="M73" s="6" t="s">
        <v>537</v>
      </c>
    </row>
    <row r="74" spans="10:13" ht="51.45">
      <c r="J74" s="6" t="str">
        <f>Texts!F369</f>
        <v>E 3.1 Fenster</v>
      </c>
      <c r="K74" s="6" t="s">
        <v>183</v>
      </c>
      <c r="L74" s="6" t="s">
        <v>184</v>
      </c>
      <c r="M74" s="6" t="s">
        <v>538</v>
      </c>
    </row>
    <row r="75" spans="10:13" ht="38.6">
      <c r="J75" s="6" t="str">
        <f>Texts!F370</f>
        <v>E 3.2 Tür, Tor</v>
      </c>
      <c r="K75" s="6" t="s">
        <v>185</v>
      </c>
      <c r="L75" s="6" t="s">
        <v>186</v>
      </c>
      <c r="M75" s="6" t="s">
        <v>539</v>
      </c>
    </row>
    <row r="76" spans="10:13" ht="51.45">
      <c r="J76" s="6" t="str">
        <f>Texts!F371</f>
        <v>E 3.3 Sonnenschutz</v>
      </c>
      <c r="K76" s="6" t="s">
        <v>187</v>
      </c>
      <c r="L76" s="6" t="s">
        <v>188</v>
      </c>
      <c r="M76" s="6" t="s">
        <v>540</v>
      </c>
    </row>
    <row r="77" spans="10:13" ht="51.45">
      <c r="J77" s="6" t="str">
        <f>Texts!F372</f>
        <v>F 1.1 Dachabdichtung unter Terrain</v>
      </c>
      <c r="K77" s="6" t="s">
        <v>191</v>
      </c>
      <c r="L77" s="6" t="s">
        <v>192</v>
      </c>
      <c r="M77" s="6" t="s">
        <v>541</v>
      </c>
    </row>
    <row r="78" spans="10:13" ht="51.45">
      <c r="J78" s="6" t="str">
        <f>Texts!F373</f>
        <v>F 1.2 Flachdach</v>
      </c>
      <c r="K78" s="6" t="s">
        <v>193</v>
      </c>
      <c r="L78" s="6" t="s">
        <v>194</v>
      </c>
      <c r="M78" s="6" t="s">
        <v>542</v>
      </c>
    </row>
    <row r="79" spans="10:13" ht="51.45">
      <c r="J79" s="6" t="str">
        <f>Texts!F374</f>
        <v>F 1.3 Geneigtes Dach</v>
      </c>
      <c r="K79" s="6" t="s">
        <v>195</v>
      </c>
      <c r="L79" s="6" t="s">
        <v>196</v>
      </c>
      <c r="M79" s="6" t="s">
        <v>543</v>
      </c>
    </row>
    <row r="80" spans="10:13" ht="25.75">
      <c r="J80" s="6" t="str">
        <f>Texts!F375</f>
        <v>F 1.4 Blitzschutz</v>
      </c>
      <c r="K80" s="6" t="s">
        <v>189</v>
      </c>
      <c r="L80" s="6" t="s">
        <v>197</v>
      </c>
      <c r="M80" s="6" t="s">
        <v>544</v>
      </c>
    </row>
    <row r="81" spans="10:13" ht="64.3">
      <c r="J81" s="6" t="str">
        <f>Texts!F376</f>
        <v>F 2.1 Einbaute zu Flachdach</v>
      </c>
      <c r="K81" s="6" t="s">
        <v>199</v>
      </c>
      <c r="L81" s="6" t="s">
        <v>200</v>
      </c>
      <c r="M81" s="6" t="s">
        <v>545</v>
      </c>
    </row>
    <row r="82" spans="10:13" ht="64.3">
      <c r="J82" s="6" t="str">
        <f>Texts!F377</f>
        <v>F 2.2 Einbaute zu geneigtem Dach</v>
      </c>
      <c r="K82" s="6" t="s">
        <v>201</v>
      </c>
      <c r="L82" s="6" t="s">
        <v>202</v>
      </c>
      <c r="M82" s="6" t="s">
        <v>546</v>
      </c>
    </row>
    <row r="83" spans="10:13" ht="51.45">
      <c r="J83" s="6" t="str">
        <f>Texts!F378</f>
        <v>G 1.1 Feststehende Trennwand</v>
      </c>
      <c r="K83" s="6" t="s">
        <v>204</v>
      </c>
      <c r="L83" s="6" t="s">
        <v>205</v>
      </c>
      <c r="M83" s="6" t="s">
        <v>547</v>
      </c>
    </row>
    <row r="84" spans="10:13" ht="51.45">
      <c r="J84" s="6" t="str">
        <f>Texts!F379</f>
        <v>G 1.2 Bewegliche Trennwand</v>
      </c>
      <c r="K84" s="6" t="s">
        <v>206</v>
      </c>
      <c r="L84" s="6" t="s">
        <v>207</v>
      </c>
      <c r="M84" s="6" t="s">
        <v>548</v>
      </c>
    </row>
    <row r="85" spans="10:13" ht="25.75">
      <c r="J85" s="6" t="str">
        <f>Texts!F380</f>
        <v>G 1.3 Innenfenster</v>
      </c>
      <c r="K85" s="6" t="s">
        <v>208</v>
      </c>
      <c r="L85" s="6" t="s">
        <v>209</v>
      </c>
      <c r="M85" s="6" t="s">
        <v>549</v>
      </c>
    </row>
    <row r="86" spans="10:13" ht="38.6">
      <c r="J86" s="6" t="str">
        <f>Texts!F381</f>
        <v>G 1.4 Innentür, Innentor</v>
      </c>
      <c r="K86" s="6" t="s">
        <v>210</v>
      </c>
      <c r="L86" s="6" t="s">
        <v>211</v>
      </c>
      <c r="M86" s="6" t="s">
        <v>550</v>
      </c>
    </row>
    <row r="87" spans="10:13" ht="25.75">
      <c r="J87" s="6" t="str">
        <f>Texts!F382</f>
        <v>G 1.5 Verdunkelung</v>
      </c>
      <c r="K87" s="6" t="s">
        <v>212</v>
      </c>
      <c r="L87" s="6" t="s">
        <v>213</v>
      </c>
      <c r="M87" s="6" t="s">
        <v>551</v>
      </c>
    </row>
    <row r="88" spans="10:13" ht="38.6">
      <c r="J88" s="6" t="str">
        <f>Texts!F383</f>
        <v>G 2.1 Unterkonstruktion zu Bodenbelag</v>
      </c>
      <c r="K88" s="6" t="s">
        <v>215</v>
      </c>
      <c r="L88" s="6" t="s">
        <v>216</v>
      </c>
      <c r="M88" s="6" t="s">
        <v>552</v>
      </c>
    </row>
    <row r="89" spans="10:13" ht="38.6">
      <c r="J89" s="6" t="str">
        <f>Texts!F384</f>
        <v>G 2.2 Fertiger Bodenbelag</v>
      </c>
      <c r="K89" s="6" t="s">
        <v>217</v>
      </c>
      <c r="L89" s="6" t="s">
        <v>218</v>
      </c>
      <c r="M89" s="6" t="s">
        <v>553</v>
      </c>
    </row>
    <row r="90" spans="10:13" ht="51.45">
      <c r="J90" s="6" t="str">
        <f>Texts!F385</f>
        <v>G 3.1 Unterkonstruktion zu Wandbekleidung</v>
      </c>
      <c r="K90" s="6" t="s">
        <v>220</v>
      </c>
      <c r="L90" s="6" t="s">
        <v>221</v>
      </c>
      <c r="M90" s="6" t="s">
        <v>554</v>
      </c>
    </row>
    <row r="91" spans="10:13" ht="38.6">
      <c r="J91" s="6" t="str">
        <f>Texts!F386</f>
        <v>G 3.2 Fertige Wandbekleidung</v>
      </c>
      <c r="K91" s="6" t="s">
        <v>222</v>
      </c>
      <c r="L91" s="6" t="s">
        <v>223</v>
      </c>
      <c r="M91" s="6" t="s">
        <v>555</v>
      </c>
    </row>
    <row r="92" spans="10:13" ht="38.6">
      <c r="J92" s="6" t="str">
        <f>Texts!F387</f>
        <v>G 4.1 Unterkonstruktion zu Deckenbekleidung</v>
      </c>
      <c r="K92" s="6" t="s">
        <v>225</v>
      </c>
      <c r="L92" s="6" t="s">
        <v>226</v>
      </c>
      <c r="M92" s="6" t="s">
        <v>556</v>
      </c>
    </row>
    <row r="93" spans="10:13" ht="38.6">
      <c r="J93" s="6" t="str">
        <f>Texts!F388</f>
        <v>G 4.2 Fertige Deckenbekleidung</v>
      </c>
      <c r="K93" s="6" t="s">
        <v>227</v>
      </c>
      <c r="L93" s="6" t="s">
        <v>228</v>
      </c>
      <c r="M93" s="6" t="s">
        <v>557</v>
      </c>
    </row>
    <row r="94" spans="10:13">
      <c r="J94" s="6" t="str">
        <f>Texts!F389</f>
        <v>G 5.1 Einbauschrank, Regal</v>
      </c>
      <c r="K94" s="6" t="s">
        <v>229</v>
      </c>
      <c r="L94" s="6" t="s">
        <v>230</v>
      </c>
      <c r="M94" s="6" t="s">
        <v>558</v>
      </c>
    </row>
    <row r="95" spans="10:13" ht="25.75">
      <c r="J95" s="6" t="str">
        <f>Texts!F390</f>
        <v>G 5.2 Einbauküche</v>
      </c>
      <c r="K95" s="6" t="s">
        <v>231</v>
      </c>
      <c r="L95" s="6" t="s">
        <v>232</v>
      </c>
      <c r="M95" s="6" t="s">
        <v>559</v>
      </c>
    </row>
    <row r="96" spans="10:13">
      <c r="J96" s="6" t="str">
        <f>Texts!F391</f>
        <v>G 5.3 Innerer Fensterausbau</v>
      </c>
      <c r="K96" s="6" t="s">
        <v>233</v>
      </c>
      <c r="L96" s="6" t="s">
        <v>234</v>
      </c>
      <c r="M96" s="6" t="s">
        <v>560</v>
      </c>
    </row>
    <row r="97" spans="10:13" ht="51.45">
      <c r="J97" s="6" t="str">
        <f>Texts!F392</f>
        <v>G 5.4 Schutzeinrichtung</v>
      </c>
      <c r="K97" s="6" t="s">
        <v>37</v>
      </c>
      <c r="L97" s="6" t="s">
        <v>235</v>
      </c>
      <c r="M97" s="6" t="s">
        <v>561</v>
      </c>
    </row>
    <row r="98" spans="10:13" ht="25.75">
      <c r="J98" s="6" t="str">
        <f>Texts!F393</f>
        <v>G 5.5 Ofen, Cheminée</v>
      </c>
      <c r="K98" s="6" t="s">
        <v>236</v>
      </c>
      <c r="L98" s="6" t="s">
        <v>237</v>
      </c>
      <c r="M98" s="6" t="s">
        <v>562</v>
      </c>
    </row>
    <row r="99" spans="10:13" ht="25.75">
      <c r="J99" s="6" t="str">
        <f>Texts!F394</f>
        <v>G 5.6 Kleinbauteil</v>
      </c>
      <c r="K99" s="6" t="s">
        <v>37</v>
      </c>
      <c r="L99" s="6" t="s">
        <v>238</v>
      </c>
      <c r="M99" s="6" t="s">
        <v>563</v>
      </c>
    </row>
    <row r="100" spans="10:13" ht="25.75">
      <c r="J100" s="6" t="str">
        <f>Texts!F395</f>
        <v>G 5.7 Begrünung im Gebäude</v>
      </c>
      <c r="K100" s="6" t="s">
        <v>37</v>
      </c>
      <c r="L100" s="6" t="s">
        <v>239</v>
      </c>
      <c r="M100" s="6" t="s">
        <v>564</v>
      </c>
    </row>
    <row r="101" spans="10:13" ht="38.6">
      <c r="J101" s="6" t="str">
        <f>Texts!F396</f>
        <v>H 1.1 Versorgung, Entsorgung für Produktionsanlage, Laboranlage</v>
      </c>
      <c r="K101" s="6" t="s">
        <v>242</v>
      </c>
      <c r="L101" s="6" t="s">
        <v>243</v>
      </c>
      <c r="M101" s="6" t="s">
        <v>565</v>
      </c>
    </row>
    <row r="102" spans="10:13" ht="25.75">
      <c r="J102" s="6" t="str">
        <f>Texts!F397</f>
        <v>H 1.2 Apparat für Produktionsanlage, Laboranlage</v>
      </c>
      <c r="K102" s="6" t="s">
        <v>244</v>
      </c>
      <c r="L102" s="6" t="s">
        <v>245</v>
      </c>
      <c r="M102" s="6" t="s">
        <v>566</v>
      </c>
    </row>
    <row r="103" spans="10:13" ht="25.75">
      <c r="J103" s="6" t="str">
        <f>Texts!F398</f>
        <v>H 1.3 Steuerung für Produktionsanlage, Laboranlage</v>
      </c>
      <c r="K103" s="6" t="s">
        <v>246</v>
      </c>
      <c r="L103" s="6" t="s">
        <v>247</v>
      </c>
      <c r="M103" s="6" t="s">
        <v>567</v>
      </c>
    </row>
    <row r="104" spans="10:13" ht="25.75">
      <c r="J104" s="6" t="str">
        <f>Texts!F399</f>
        <v>H 1.4 Einbaute in Produktionsanlage, Laboranlage</v>
      </c>
      <c r="K104" s="6" t="s">
        <v>248</v>
      </c>
      <c r="L104" s="6" t="s">
        <v>249</v>
      </c>
      <c r="M104" s="6" t="s">
        <v>568</v>
      </c>
    </row>
    <row r="105" spans="10:13" ht="25.75">
      <c r="J105" s="6" t="str">
        <f>Texts!F400</f>
        <v>H 2.1 Versorgung, Entsorgung für Grossküche</v>
      </c>
      <c r="K105" s="6" t="s">
        <v>251</v>
      </c>
      <c r="L105" s="6" t="s">
        <v>252</v>
      </c>
      <c r="M105" s="6" t="s">
        <v>569</v>
      </c>
    </row>
    <row r="106" spans="10:13" ht="25.75">
      <c r="J106" s="6" t="str">
        <f>Texts!F401</f>
        <v>H 2.2 Apparat für Grossküche</v>
      </c>
      <c r="K106" s="6" t="s">
        <v>253</v>
      </c>
      <c r="L106" s="6" t="s">
        <v>254</v>
      </c>
      <c r="M106" s="6" t="s">
        <v>570</v>
      </c>
    </row>
    <row r="107" spans="10:13">
      <c r="J107" s="6" t="str">
        <f>Texts!F402</f>
        <v>H 2.3 Steuerung für Grossküche</v>
      </c>
      <c r="K107" s="6" t="s">
        <v>255</v>
      </c>
      <c r="L107" s="6" t="s">
        <v>256</v>
      </c>
      <c r="M107" s="6" t="s">
        <v>571</v>
      </c>
    </row>
    <row r="108" spans="10:13">
      <c r="J108" s="6" t="str">
        <f>Texts!F403</f>
        <v>H 2.4 Einbaute in Grossküche</v>
      </c>
      <c r="K108" s="6" t="s">
        <v>257</v>
      </c>
      <c r="L108" s="6" t="s">
        <v>258</v>
      </c>
      <c r="M108" s="6" t="s">
        <v>572</v>
      </c>
    </row>
    <row r="109" spans="10:13" ht="38.6">
      <c r="J109" s="6" t="str">
        <f>Texts!F404</f>
        <v>H 3.1 Versorgung, Entsorgung für Wäschereianlage‚ Reinigungsanlage</v>
      </c>
      <c r="K109" s="6" t="s">
        <v>260</v>
      </c>
      <c r="L109" s="6" t="s">
        <v>261</v>
      </c>
      <c r="M109" s="6" t="s">
        <v>573</v>
      </c>
    </row>
    <row r="110" spans="10:13" ht="25.75">
      <c r="J110" s="6" t="str">
        <f>Texts!F405</f>
        <v>H 3.2 Apparat für Wäschereianlage, Reinigungsanlage</v>
      </c>
      <c r="K110" s="6" t="s">
        <v>262</v>
      </c>
      <c r="L110" s="6" t="s">
        <v>263</v>
      </c>
      <c r="M110" s="6" t="s">
        <v>574</v>
      </c>
    </row>
    <row r="111" spans="10:13" ht="25.75">
      <c r="J111" s="6" t="str">
        <f>Texts!F406</f>
        <v>H 3.3 Steuerung für Wäschereienlage, Reinigungsanlage</v>
      </c>
      <c r="K111" s="6" t="s">
        <v>264</v>
      </c>
      <c r="L111" s="6" t="s">
        <v>265</v>
      </c>
      <c r="M111" s="6" t="s">
        <v>575</v>
      </c>
    </row>
    <row r="112" spans="10:13" ht="25.75">
      <c r="J112" s="6" t="str">
        <f>Texts!F407</f>
        <v>H 3.4 Einbaute in Wäschereianlage‚ Reinigungsanlage</v>
      </c>
      <c r="K112" s="6" t="s">
        <v>266</v>
      </c>
      <c r="L112" s="6" t="s">
        <v>267</v>
      </c>
      <c r="M112" s="6" t="s">
        <v>576</v>
      </c>
    </row>
    <row r="113" spans="10:13" ht="38.6">
      <c r="J113" s="6" t="str">
        <f>Texts!F408</f>
        <v>H 4.1 Vitaldatenüberwachung‚ Diagnostik</v>
      </c>
      <c r="K113" s="6" t="s">
        <v>269</v>
      </c>
      <c r="L113" s="6" t="s">
        <v>270</v>
      </c>
      <c r="M113" s="6" t="s">
        <v>577</v>
      </c>
    </row>
    <row r="114" spans="10:13" ht="77.150000000000006">
      <c r="J114" s="6" t="str">
        <f>Texts!F409</f>
        <v>H 4.2 Gerät für Pflege</v>
      </c>
      <c r="K114" s="6" t="s">
        <v>271</v>
      </c>
      <c r="L114" s="6" t="s">
        <v>272</v>
      </c>
      <c r="M114" s="6" t="s">
        <v>578</v>
      </c>
    </row>
    <row r="115" spans="10:13" ht="77.150000000000006">
      <c r="J115" s="6" t="str">
        <f>Texts!F410</f>
        <v>H 4.3 Gerät für Behandlung</v>
      </c>
      <c r="K115" s="6" t="s">
        <v>273</v>
      </c>
      <c r="L115" s="6" t="s">
        <v>274</v>
      </c>
      <c r="M115" s="6" t="s">
        <v>579</v>
      </c>
    </row>
    <row r="116" spans="10:13" ht="25.75">
      <c r="J116" s="6" t="str">
        <f>Texts!F411</f>
        <v>H 4.4 Messen, Analysieren</v>
      </c>
      <c r="K116" s="6" t="s">
        <v>275</v>
      </c>
      <c r="L116" s="6" t="s">
        <v>276</v>
      </c>
      <c r="M116" s="6" t="s">
        <v>580</v>
      </c>
    </row>
    <row r="117" spans="10:13" ht="38.6">
      <c r="J117" s="6" t="str">
        <f>Texts!F412</f>
        <v>H 4.5 Reinigung, Desinfektion, Sterilisation</v>
      </c>
      <c r="K117" s="6" t="s">
        <v>277</v>
      </c>
      <c r="L117" s="6" t="s">
        <v>278</v>
      </c>
      <c r="M117" s="6" t="s">
        <v>581</v>
      </c>
    </row>
    <row r="118" spans="10:13" ht="51.45">
      <c r="J118" s="6" t="str">
        <f>Texts!F413</f>
        <v>H 4.6 Medizinisches Mobiliar</v>
      </c>
      <c r="K118" s="6" t="s">
        <v>279</v>
      </c>
      <c r="L118" s="6" t="s">
        <v>280</v>
      </c>
      <c r="M118" s="6" t="s">
        <v>582</v>
      </c>
    </row>
    <row r="119" spans="10:13" ht="25.75">
      <c r="J119" s="6" t="str">
        <f>Texts!F414</f>
        <v>H 4.7 Medizinisches Kleininventar</v>
      </c>
      <c r="K119" s="6" t="s">
        <v>281</v>
      </c>
      <c r="L119" s="6" t="s">
        <v>282</v>
      </c>
      <c r="M119" s="6" t="s">
        <v>583</v>
      </c>
    </row>
    <row r="120" spans="10:13" ht="38.6">
      <c r="J120" s="6" t="str">
        <f>Texts!F415</f>
        <v>H 4.8 Medizinische Textilien</v>
      </c>
      <c r="K120" s="6" t="s">
        <v>283</v>
      </c>
      <c r="L120" s="6" t="s">
        <v>284</v>
      </c>
      <c r="M120" s="6" t="s">
        <v>584</v>
      </c>
    </row>
    <row r="121" spans="10:13" ht="25.75">
      <c r="J121" s="6" t="str">
        <f>Texts!F416</f>
        <v>H 4.9 Medizinisches Transportmittel</v>
      </c>
      <c r="K121" s="6" t="s">
        <v>285</v>
      </c>
      <c r="L121" s="6" t="s">
        <v>286</v>
      </c>
      <c r="M121" s="6" t="s">
        <v>585</v>
      </c>
    </row>
    <row r="122" spans="10:13">
      <c r="J122" s="6" t="str">
        <f>Texts!F417</f>
        <v>H 4.10 Betriebsmittel</v>
      </c>
      <c r="K122" s="6" t="s">
        <v>287</v>
      </c>
      <c r="L122" s="6" t="s">
        <v>288</v>
      </c>
      <c r="M122" s="6" t="s">
        <v>630</v>
      </c>
    </row>
    <row r="123" spans="10:13" ht="38.6">
      <c r="J123" s="6" t="str">
        <f>Texts!F418</f>
        <v>H 5.1 Versorgung, Entsorgung für Bildung, Kultur</v>
      </c>
      <c r="K123" s="6" t="s">
        <v>290</v>
      </c>
      <c r="L123" s="6" t="s">
        <v>291</v>
      </c>
      <c r="M123" s="6" t="s">
        <v>586</v>
      </c>
    </row>
    <row r="124" spans="10:13" ht="25.75">
      <c r="J124" s="6" t="str">
        <f>Texts!F419</f>
        <v>H 5.2 Apparat für Bildung, Kultur</v>
      </c>
      <c r="K124" s="6" t="s">
        <v>292</v>
      </c>
      <c r="L124" s="6" t="s">
        <v>293</v>
      </c>
      <c r="M124" s="6" t="s">
        <v>587</v>
      </c>
    </row>
    <row r="125" spans="10:13" ht="25.75">
      <c r="J125" s="6" t="str">
        <f>Texts!F420</f>
        <v>H 5.3 Steuerung für Bildung, Kultur</v>
      </c>
      <c r="K125" s="6" t="s">
        <v>294</v>
      </c>
      <c r="L125" s="6" t="s">
        <v>295</v>
      </c>
      <c r="M125" s="6" t="s">
        <v>588</v>
      </c>
    </row>
    <row r="126" spans="10:13" ht="25.75">
      <c r="J126" s="6" t="str">
        <f>Texts!F421</f>
        <v>H 5.4 Einbaute für Bildung, Kultur</v>
      </c>
      <c r="K126" s="6" t="s">
        <v>296</v>
      </c>
      <c r="L126" s="6" t="s">
        <v>297</v>
      </c>
      <c r="M126" s="6" t="s">
        <v>589</v>
      </c>
    </row>
    <row r="127" spans="10:13" ht="25.75">
      <c r="J127" s="6" t="str">
        <f>Texts!F422</f>
        <v>H 6.1 Versorgung, Entsorgung für Sportanlage, Freizeitanlage</v>
      </c>
      <c r="K127" s="6" t="s">
        <v>299</v>
      </c>
      <c r="L127" s="6" t="s">
        <v>300</v>
      </c>
      <c r="M127" s="6" t="s">
        <v>590</v>
      </c>
    </row>
    <row r="128" spans="10:13" ht="25.75">
      <c r="J128" s="6" t="str">
        <f>Texts!F423</f>
        <v>H 6.2 Apparat für Sportanlage, Freizeitanlage</v>
      </c>
      <c r="K128" s="6" t="s">
        <v>301</v>
      </c>
      <c r="L128" s="6" t="s">
        <v>302</v>
      </c>
      <c r="M128" s="6" t="s">
        <v>591</v>
      </c>
    </row>
    <row r="129" spans="10:13" ht="25.75">
      <c r="J129" s="6" t="str">
        <f>Texts!F424</f>
        <v>H 6.3 Steuerung für Sportanlage, Freizeitanlage</v>
      </c>
      <c r="K129" s="6" t="s">
        <v>303</v>
      </c>
      <c r="L129" s="6" t="s">
        <v>304</v>
      </c>
      <c r="M129" s="6" t="s">
        <v>592</v>
      </c>
    </row>
    <row r="130" spans="10:13">
      <c r="J130" s="6" t="str">
        <f>Texts!F425</f>
        <v>H 6.4 Einbaute in Sportanlage, Freizeitanlage</v>
      </c>
      <c r="K130" s="6" t="s">
        <v>305</v>
      </c>
      <c r="L130" s="6" t="s">
        <v>306</v>
      </c>
      <c r="M130" s="6" t="s">
        <v>593</v>
      </c>
    </row>
    <row r="131" spans="10:13" ht="25.75">
      <c r="J131" s="6" t="str">
        <f>Texts!F426</f>
        <v>H 7.1 Versorgung, Entsorgung für nutzungsspezifische Anlage</v>
      </c>
      <c r="K131" s="6" t="s">
        <v>308</v>
      </c>
      <c r="L131" s="6" t="s">
        <v>309</v>
      </c>
      <c r="M131" s="6" t="s">
        <v>594</v>
      </c>
    </row>
    <row r="132" spans="10:13" ht="25.75">
      <c r="J132" s="6" t="str">
        <f>Texts!F427</f>
        <v>H 7.2 Apparat für nutzungsspezifische Anlage</v>
      </c>
      <c r="K132" s="6" t="s">
        <v>310</v>
      </c>
      <c r="L132" s="6" t="s">
        <v>311</v>
      </c>
      <c r="M132" s="6" t="s">
        <v>595</v>
      </c>
    </row>
    <row r="133" spans="10:13" ht="25.75">
      <c r="J133" s="6" t="str">
        <f>Texts!F428</f>
        <v>H 7.3 Steuerung für nutzungsspezifische Anlage</v>
      </c>
      <c r="K133" s="6" t="s">
        <v>312</v>
      </c>
      <c r="L133" s="6" t="s">
        <v>313</v>
      </c>
      <c r="M133" s="6" t="s">
        <v>596</v>
      </c>
    </row>
    <row r="134" spans="10:13">
      <c r="J134" s="6" t="str">
        <f>Texts!F429</f>
        <v>H 7.4 Einbaute in nutzungsspezifische Anlage</v>
      </c>
      <c r="K134" s="6" t="s">
        <v>314</v>
      </c>
      <c r="L134" s="6" t="s">
        <v>315</v>
      </c>
      <c r="M134" s="6" t="s">
        <v>597</v>
      </c>
    </row>
    <row r="135" spans="10:13" ht="25.75">
      <c r="J135" s="6" t="str">
        <f>Texts!F430</f>
        <v>I 2.1 Stützmauer</v>
      </c>
      <c r="K135" s="6" t="s">
        <v>317</v>
      </c>
      <c r="L135" s="6" t="s">
        <v>318</v>
      </c>
      <c r="M135" s="6" t="s">
        <v>598</v>
      </c>
    </row>
    <row r="136" spans="10:13" ht="25.75">
      <c r="J136" s="6" t="str">
        <f>Texts!F431</f>
        <v>I 2.2 Frei stehende Wand</v>
      </c>
      <c r="K136" s="6" t="s">
        <v>319</v>
      </c>
      <c r="L136" s="6" t="s">
        <v>320</v>
      </c>
      <c r="M136" s="6" t="s">
        <v>599</v>
      </c>
    </row>
    <row r="137" spans="10:13" ht="64.3">
      <c r="J137" s="6" t="str">
        <f>Texts!F432</f>
        <v>I 2.3 Kleinbauwerk</v>
      </c>
      <c r="K137" s="6" t="s">
        <v>321</v>
      </c>
      <c r="L137" s="6" t="s">
        <v>322</v>
      </c>
      <c r="M137" s="6" t="s">
        <v>600</v>
      </c>
    </row>
    <row r="138" spans="10:13" ht="25.75">
      <c r="J138" s="6" t="str">
        <f>Texts!F433</f>
        <v>I 3.1 Vegetationsschicht</v>
      </c>
      <c r="K138" s="6" t="s">
        <v>324</v>
      </c>
      <c r="L138" s="6" t="s">
        <v>325</v>
      </c>
      <c r="M138" s="6" t="s">
        <v>601</v>
      </c>
    </row>
    <row r="139" spans="10:13" ht="25.75">
      <c r="J139" s="6" t="str">
        <f>Texts!F434</f>
        <v>I 3.2 Rasen</v>
      </c>
      <c r="K139" s="6" t="s">
        <v>326</v>
      </c>
      <c r="L139" s="6" t="s">
        <v>369</v>
      </c>
      <c r="M139" s="6" t="s">
        <v>602</v>
      </c>
    </row>
    <row r="140" spans="10:13" ht="25.75">
      <c r="J140" s="6" t="str">
        <f>Texts!F435</f>
        <v>I 3.3 Bepflanzung</v>
      </c>
      <c r="K140" s="6" t="s">
        <v>327</v>
      </c>
      <c r="L140" s="6" t="s">
        <v>328</v>
      </c>
      <c r="M140" s="6" t="s">
        <v>603</v>
      </c>
    </row>
    <row r="141" spans="10:13" ht="25.75">
      <c r="J141" s="6" t="str">
        <f>Texts!F436</f>
        <v>I 3.4 Wasserfläche</v>
      </c>
      <c r="K141" s="6" t="s">
        <v>329</v>
      </c>
      <c r="L141" s="6" t="s">
        <v>330</v>
      </c>
      <c r="M141" s="6" t="s">
        <v>604</v>
      </c>
    </row>
    <row r="142" spans="10:13" ht="25.75">
      <c r="J142" s="6" t="str">
        <f>Texts!F437</f>
        <v>I 4.1 Fundationsschicht</v>
      </c>
      <c r="K142" s="6" t="s">
        <v>332</v>
      </c>
      <c r="L142" s="6" t="s">
        <v>333</v>
      </c>
      <c r="M142" s="6" t="s">
        <v>605</v>
      </c>
    </row>
    <row r="143" spans="10:13" ht="25.75">
      <c r="J143" s="6" t="str">
        <f>Texts!F438</f>
        <v>I 4.2 Abschluss</v>
      </c>
      <c r="K143" s="6" t="s">
        <v>334</v>
      </c>
      <c r="L143" s="6" t="s">
        <v>335</v>
      </c>
      <c r="M143" s="6" t="s">
        <v>606</v>
      </c>
    </row>
    <row r="144" spans="10:13" ht="25.75">
      <c r="J144" s="6" t="str">
        <f>Texts!F439</f>
        <v>I 4.3 Belag</v>
      </c>
      <c r="K144" s="6" t="s">
        <v>327</v>
      </c>
      <c r="L144" s="6" t="s">
        <v>336</v>
      </c>
      <c r="M144" s="6" t="s">
        <v>607</v>
      </c>
    </row>
    <row r="145" spans="10:13" ht="51.45">
      <c r="J145" s="6" t="str">
        <f>Texts!F440</f>
        <v>I 4.4 Gleisoberbau</v>
      </c>
      <c r="K145" s="6" t="s">
        <v>337</v>
      </c>
      <c r="L145" s="6" t="s">
        <v>338</v>
      </c>
      <c r="M145" s="6" t="s">
        <v>608</v>
      </c>
    </row>
    <row r="146" spans="10:13" ht="25.75">
      <c r="J146" s="6" t="str">
        <f>Texts!F441</f>
        <v>I 5.1 Rückhaltesystem</v>
      </c>
      <c r="K146" s="6" t="s">
        <v>339</v>
      </c>
      <c r="L146" s="6" t="s">
        <v>340</v>
      </c>
      <c r="M146" s="6" t="s">
        <v>609</v>
      </c>
    </row>
    <row r="147" spans="10:13" ht="38.6">
      <c r="J147" s="6" t="str">
        <f>Texts!F442</f>
        <v>I 5.2 Einfriedung</v>
      </c>
      <c r="K147" s="6" t="s">
        <v>341</v>
      </c>
      <c r="L147" s="6" t="s">
        <v>342</v>
      </c>
      <c r="M147" s="6" t="s">
        <v>610</v>
      </c>
    </row>
    <row r="148" spans="10:13" ht="25.75">
      <c r="J148" s="6" t="str">
        <f>Texts!F443</f>
        <v>I 5.3 Immissionsschutz</v>
      </c>
      <c r="K148" s="6" t="s">
        <v>343</v>
      </c>
      <c r="L148" s="6" t="s">
        <v>344</v>
      </c>
      <c r="M148" s="6" t="s">
        <v>611</v>
      </c>
    </row>
    <row r="149" spans="10:13" ht="64.3">
      <c r="J149" s="6" t="str">
        <f>Texts!F444</f>
        <v>I 6.1 Elektroanlage Umgebung</v>
      </c>
      <c r="K149" s="6" t="s">
        <v>316</v>
      </c>
      <c r="L149" s="6" t="s">
        <v>345</v>
      </c>
      <c r="M149" s="6" t="s">
        <v>612</v>
      </c>
    </row>
    <row r="150" spans="10:13" ht="25.75">
      <c r="J150" s="6" t="str">
        <f>Texts!F445</f>
        <v>I 6.2 Wärmeanlage Umgebung</v>
      </c>
      <c r="K150" s="6" t="s">
        <v>316</v>
      </c>
      <c r="L150" s="6" t="s">
        <v>346</v>
      </c>
      <c r="M150" s="6" t="s">
        <v>613</v>
      </c>
    </row>
    <row r="151" spans="10:13" ht="25.75">
      <c r="J151" s="6" t="str">
        <f>Texts!F446</f>
        <v>I 6.3 Kälteanlage Umgebung</v>
      </c>
      <c r="K151" s="6" t="s">
        <v>316</v>
      </c>
      <c r="L151" s="6" t="s">
        <v>347</v>
      </c>
      <c r="M151" s="6" t="s">
        <v>614</v>
      </c>
    </row>
    <row r="152" spans="10:13" ht="51.45">
      <c r="J152" s="6" t="str">
        <f>Texts!F447</f>
        <v>I 6.4 Wasser-, Gas-, Druckluftanlage Umgebung</v>
      </c>
      <c r="K152" s="6" t="s">
        <v>316</v>
      </c>
      <c r="L152" s="6" t="s">
        <v>348</v>
      </c>
      <c r="M152" s="6" t="s">
        <v>615</v>
      </c>
    </row>
    <row r="153" spans="10:13" ht="25.75">
      <c r="J153" s="6" t="str">
        <f>Texts!F448</f>
        <v>I 6.5 Transportanlage Umgebung</v>
      </c>
      <c r="K153" s="6" t="s">
        <v>316</v>
      </c>
      <c r="L153" s="6" t="s">
        <v>349</v>
      </c>
      <c r="M153" s="6" t="s">
        <v>616</v>
      </c>
    </row>
    <row r="154" spans="10:13" ht="38.6">
      <c r="J154" s="6" t="str">
        <f>Texts!F449</f>
        <v>I 7.1 Ausstattungsgegenstand</v>
      </c>
      <c r="K154" s="6" t="s">
        <v>350</v>
      </c>
      <c r="L154" s="6" t="s">
        <v>351</v>
      </c>
      <c r="M154" s="6" t="s">
        <v>617</v>
      </c>
    </row>
    <row r="155" spans="10:13" ht="25.75">
      <c r="J155" s="6" t="str">
        <f>Texts!F450</f>
        <v>I 7.2 Gerät Umgebung</v>
      </c>
      <c r="K155" s="6" t="s">
        <v>352</v>
      </c>
      <c r="L155" s="6" t="s">
        <v>353</v>
      </c>
      <c r="M155" s="6" t="s">
        <v>618</v>
      </c>
    </row>
    <row r="156" spans="10:13" ht="25.75">
      <c r="J156" s="6" t="str">
        <f>Texts!F451</f>
        <v>J 1.1 Allgemeines Mobiliar</v>
      </c>
      <c r="K156" s="6" t="s">
        <v>354</v>
      </c>
      <c r="L156" s="6" t="s">
        <v>355</v>
      </c>
      <c r="M156" s="6" t="s">
        <v>619</v>
      </c>
    </row>
    <row r="157" spans="10:13" ht="25.75">
      <c r="J157" s="6" t="str">
        <f>Texts!F452</f>
        <v>J 1.2 Nutzungsspezifisches Mobiliar</v>
      </c>
      <c r="K157" s="6" t="s">
        <v>354</v>
      </c>
      <c r="L157" s="6" t="s">
        <v>356</v>
      </c>
      <c r="M157" s="6" t="s">
        <v>620</v>
      </c>
    </row>
    <row r="158" spans="10:13" ht="25.75">
      <c r="J158" s="6" t="str">
        <f>Texts!F453</f>
        <v>J 1.3 Mobile Leuchte</v>
      </c>
      <c r="K158" s="6" t="s">
        <v>354</v>
      </c>
      <c r="L158" s="6" t="s">
        <v>357</v>
      </c>
      <c r="M158" s="6" t="s">
        <v>621</v>
      </c>
    </row>
    <row r="159" spans="10:13" ht="25.75">
      <c r="J159" s="6" t="str">
        <f>Texts!F454</f>
        <v>J 1.4 Signaletik</v>
      </c>
      <c r="K159" s="6" t="s">
        <v>354</v>
      </c>
      <c r="L159" s="6" t="s">
        <v>358</v>
      </c>
      <c r="M159" s="6" t="s">
        <v>622</v>
      </c>
    </row>
    <row r="160" spans="10:13" ht="25.75">
      <c r="J160" s="6" t="str">
        <f>Texts!F455</f>
        <v>J 2.1 Allgemeines Kleininventar</v>
      </c>
      <c r="K160" s="6" t="s">
        <v>354</v>
      </c>
      <c r="L160" s="6" t="s">
        <v>359</v>
      </c>
      <c r="M160" s="6" t="s">
        <v>623</v>
      </c>
    </row>
    <row r="161" spans="10:13" ht="38.6">
      <c r="J161" s="6" t="str">
        <f>Texts!F456</f>
        <v>J 2.2 Nutzungsspezifisches Kleininventar</v>
      </c>
      <c r="K161" s="6" t="s">
        <v>354</v>
      </c>
      <c r="L161" s="6" t="s">
        <v>360</v>
      </c>
      <c r="M161" s="6" t="s">
        <v>624</v>
      </c>
    </row>
    <row r="162" spans="10:13" ht="25.75">
      <c r="J162" s="6" t="str">
        <f>Texts!F457</f>
        <v>J 2.3 Mobiles Gerät</v>
      </c>
      <c r="K162" s="6" t="s">
        <v>354</v>
      </c>
      <c r="L162" s="6" t="s">
        <v>361</v>
      </c>
      <c r="M162" s="6" t="s">
        <v>625</v>
      </c>
    </row>
    <row r="163" spans="10:13" ht="25.75">
      <c r="J163" s="6" t="str">
        <f>Texts!F458</f>
        <v>J 3.1 Allgemeine Textilien</v>
      </c>
      <c r="K163" s="6" t="s">
        <v>354</v>
      </c>
      <c r="L163" s="6" t="s">
        <v>362</v>
      </c>
      <c r="M163" s="6" t="s">
        <v>626</v>
      </c>
    </row>
    <row r="164" spans="10:13" ht="38.6">
      <c r="J164" s="6" t="str">
        <f>Texts!F459</f>
        <v>J 3.2 Nutzungsspezifische Textilien</v>
      </c>
      <c r="K164" s="6" t="s">
        <v>354</v>
      </c>
      <c r="L164" s="6" t="s">
        <v>363</v>
      </c>
      <c r="M164" s="6" t="s">
        <v>627</v>
      </c>
    </row>
    <row r="165" spans="10:13" ht="38.6">
      <c r="J165" s="6" t="str">
        <f>Texts!F460</f>
        <v>J 4.1 Kunstobjekt</v>
      </c>
      <c r="K165" s="6" t="s">
        <v>365</v>
      </c>
      <c r="L165" s="6" t="s">
        <v>366</v>
      </c>
      <c r="M165" s="6" t="s">
        <v>628</v>
      </c>
    </row>
    <row r="166" spans="10:13" ht="38.6">
      <c r="J166" s="6" t="str">
        <f>Texts!F461</f>
        <v>J 4.2 Künstlerisch gestaltetes Bauteil</v>
      </c>
      <c r="K166" s="6" t="s">
        <v>367</v>
      </c>
      <c r="L166" s="6" t="s">
        <v>368</v>
      </c>
      <c r="M166" s="6" t="s">
        <v>629</v>
      </c>
    </row>
  </sheetData>
  <sheetProtection algorithmName="SHA-512" hashValue="chfh/fcu6PhoYnTyOF49ab3GuIP0m1HVhmUKVEzSTlWKqNq2qbnX1n271Gmo9fqeZXrQLrt+AWUPZDIVXWmrAw==" saltValue="s6Xxa4oVxBXYK2vvGnT0kg==" spinCount="100000" sheet="1" objects="1" scenarios="1" selectLockedCells="1" selectUnlockedCells="1"/>
  <conditionalFormatting sqref="A2:B9">
    <cfRule type="expression" dxfId="7" priority="3" stopIfTrue="1">
      <formula>LEN(#REF!)=3</formula>
    </cfRule>
    <cfRule type="expression" dxfId="6" priority="4" stopIfTrue="1">
      <formula>LEN(#REF!)=1</formula>
    </cfRule>
  </conditionalFormatting>
  <conditionalFormatting sqref="E2:F2 F3:F31 E3:E41">
    <cfRule type="expression" dxfId="5" priority="24" stopIfTrue="1">
      <formula>LEN(#REF!)=3</formula>
    </cfRule>
    <cfRule type="expression" dxfId="4" priority="25" stopIfTrue="1">
      <formula>LEN(#REF!)=1</formula>
    </cfRule>
  </conditionalFormatting>
  <conditionalFormatting sqref="F32">
    <cfRule type="expression" dxfId="3" priority="1" stopIfTrue="1">
      <formula>LEN(#REF!)=3</formula>
    </cfRule>
    <cfRule type="expression" dxfId="2" priority="2" stopIfTrue="1">
      <formula>LEN(#REF!)=1</formula>
    </cfRule>
  </conditionalFormatting>
  <conditionalFormatting sqref="F33:F41">
    <cfRule type="expression" dxfId="1" priority="28" stopIfTrue="1">
      <formula>LEN(#REF!)=3</formula>
    </cfRule>
    <cfRule type="expression" dxfId="0" priority="29" stopIfTrue="1">
      <formula>LEN(#REF!)=1</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SKCW24DMUQ4M-227545371-583069</_dlc_DocId>
    <_dlc_DocIdUrl xmlns="19415a2c-3045-4769-8042-b2d573daa356">
      <Url>https://mst239701.sharepoint.com/sites/Files/_layouts/15/DocIdRedir.aspx?ID=SKCW24DMUQ4M-227545371-583069</Url>
      <Description>SKCW24DMUQ4M-227545371-583069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395F86D-80A9-430E-8A06-B0DBEE7F96F3}">
  <ds:schemaRefs>
    <ds:schemaRef ds:uri="http://schemas.microsoft.com/sharepoint/v3/contenttype/forms"/>
  </ds:schemaRefs>
</ds:datastoreItem>
</file>

<file path=customXml/itemProps2.xml><?xml version="1.0" encoding="utf-8"?>
<ds:datastoreItem xmlns:ds="http://schemas.openxmlformats.org/officeDocument/2006/customXml" ds:itemID="{82345491-22C0-46DD-8925-C2F813EC124C}">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e5ebc6b0-dd20-4f3f-b938-d59845435d7c"/>
    <ds:schemaRef ds:uri="76efd134-7f57-48ce-95ae-ad6f04b2e76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D3D5FB8-FCBC-48C3-A5FE-9C030CB9649E}"/>
</file>

<file path=customXml/itemProps4.xml><?xml version="1.0" encoding="utf-8"?>
<ds:datastoreItem xmlns:ds="http://schemas.openxmlformats.org/officeDocument/2006/customXml" ds:itemID="{C7F376DA-4E81-4DB6-BDE8-A2800E6296E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93</vt:i4>
      </vt:variant>
    </vt:vector>
  </HeadingPairs>
  <TitlesOfParts>
    <vt:vector size="106" baseType="lpstr">
      <vt:lpstr>Start</vt:lpstr>
      <vt:lpstr>Bauteilliste</vt:lpstr>
      <vt:lpstr>Element_1</vt:lpstr>
      <vt:lpstr>Element_2</vt:lpstr>
      <vt:lpstr>Element_3</vt:lpstr>
      <vt:lpstr>Element_4</vt:lpstr>
      <vt:lpstr>Element_5</vt:lpstr>
      <vt:lpstr>Element_6</vt:lpstr>
      <vt:lpstr>Constants</vt:lpstr>
      <vt:lpstr>Texts</vt:lpstr>
      <vt:lpstr>Versionierung</vt:lpstr>
      <vt:lpstr>DIN-SPEC</vt:lpstr>
      <vt:lpstr>eBKP-H</vt:lpstr>
      <vt:lpstr>Bkp_1</vt:lpstr>
      <vt:lpstr>BkpC</vt:lpstr>
      <vt:lpstr>BkpC1</vt:lpstr>
      <vt:lpstr>BkpC2</vt:lpstr>
      <vt:lpstr>BkpC3</vt:lpstr>
      <vt:lpstr>BkpC4</vt:lpstr>
      <vt:lpstr>BkpD</vt:lpstr>
      <vt:lpstr>BkpD1</vt:lpstr>
      <vt:lpstr>BkpD2</vt:lpstr>
      <vt:lpstr>BkpD3</vt:lpstr>
      <vt:lpstr>BkpD4</vt:lpstr>
      <vt:lpstr>BkpD5</vt:lpstr>
      <vt:lpstr>BkpD6</vt:lpstr>
      <vt:lpstr>BkpD7</vt:lpstr>
      <vt:lpstr>BkpD8</vt:lpstr>
      <vt:lpstr>BkpD9</vt:lpstr>
      <vt:lpstr>BkpE</vt:lpstr>
      <vt:lpstr>BkpE1</vt:lpstr>
      <vt:lpstr>BkpE2</vt:lpstr>
      <vt:lpstr>BkpE3</vt:lpstr>
      <vt:lpstr>BkpF</vt:lpstr>
      <vt:lpstr>BkpF1</vt:lpstr>
      <vt:lpstr>BkpF2</vt:lpstr>
      <vt:lpstr>BkpG</vt:lpstr>
      <vt:lpstr>BkpG1</vt:lpstr>
      <vt:lpstr>BkpG2</vt:lpstr>
      <vt:lpstr>BkpG3</vt:lpstr>
      <vt:lpstr>BkpG4</vt:lpstr>
      <vt:lpstr>BkpG5</vt:lpstr>
      <vt:lpstr>BkpH</vt:lpstr>
      <vt:lpstr>BkpH1</vt:lpstr>
      <vt:lpstr>BkpH2</vt:lpstr>
      <vt:lpstr>BkpH3</vt:lpstr>
      <vt:lpstr>BkpH4</vt:lpstr>
      <vt:lpstr>BkpH5</vt:lpstr>
      <vt:lpstr>BkpH6</vt:lpstr>
      <vt:lpstr>BkpH7</vt:lpstr>
      <vt:lpstr>BkpI</vt:lpstr>
      <vt:lpstr>BkpI2</vt:lpstr>
      <vt:lpstr>BkpI3</vt:lpstr>
      <vt:lpstr>BkpI4</vt:lpstr>
      <vt:lpstr>BkpI5</vt:lpstr>
      <vt:lpstr>BkpI6</vt:lpstr>
      <vt:lpstr>BkpI7</vt:lpstr>
      <vt:lpstr>BkpJ</vt:lpstr>
      <vt:lpstr>BkpJ1</vt:lpstr>
      <vt:lpstr>BkpJ2</vt:lpstr>
      <vt:lpstr>BkpJ3</vt:lpstr>
      <vt:lpstr>BkpJ4</vt:lpstr>
      <vt:lpstr>ConGF</vt:lpstr>
      <vt:lpstr>ConSprache</vt:lpstr>
      <vt:lpstr>Bauteilliste!Druckbereich</vt:lpstr>
      <vt:lpstr>Element_1!Druckbereich</vt:lpstr>
      <vt:lpstr>Element_2!Druckbereich</vt:lpstr>
      <vt:lpstr>Element_3!Druckbereich</vt:lpstr>
      <vt:lpstr>Element_4!Druckbereich</vt:lpstr>
      <vt:lpstr>Element_5!Druckbereich</vt:lpstr>
      <vt:lpstr>Element_6!Druckbereich</vt:lpstr>
      <vt:lpstr>Bauteilliste!Drucktitel</vt:lpstr>
      <vt:lpstr>LstAmTyp</vt:lpstr>
      <vt:lpstr>LstAussenBT</vt:lpstr>
      <vt:lpstr>LstBauweise</vt:lpstr>
      <vt:lpstr>LstBT</vt:lpstr>
      <vt:lpstr>LstDecomp</vt:lpstr>
      <vt:lpstr>LstFastening</vt:lpstr>
      <vt:lpstr>LstFloor</vt:lpstr>
      <vt:lpstr>LstGebTyp</vt:lpstr>
      <vt:lpstr>LstGtBT</vt:lpstr>
      <vt:lpstr>LstHuelleBT</vt:lpstr>
      <vt:lpstr>LstInnenBT</vt:lpstr>
      <vt:lpstr>LstPollutant</vt:lpstr>
      <vt:lpstr>LstRecomVal</vt:lpstr>
      <vt:lpstr>LstSchadstoffBT</vt:lpstr>
      <vt:lpstr>LstSprache</vt:lpstr>
      <vt:lpstr>LstStateFunct</vt:lpstr>
      <vt:lpstr>LstStateVis</vt:lpstr>
      <vt:lpstr>LstTragBT</vt:lpstr>
      <vt:lpstr>LstUnit</vt:lpstr>
      <vt:lpstr>LstWVtyp</vt:lpstr>
      <vt:lpstr>MxAmTyp</vt:lpstr>
      <vt:lpstr>MxBKP</vt:lpstr>
      <vt:lpstr>MxBkp_1</vt:lpstr>
      <vt:lpstr>MxBkp_2</vt:lpstr>
      <vt:lpstr>MxBT</vt:lpstr>
      <vt:lpstr>MxDecomp</vt:lpstr>
      <vt:lpstr>MxFastening</vt:lpstr>
      <vt:lpstr>MxPollutant</vt:lpstr>
      <vt:lpstr>MxRecom</vt:lpstr>
      <vt:lpstr>MxStateFunct</vt:lpstr>
      <vt:lpstr>MxStateVis</vt:lpstr>
      <vt:lpstr>MxTexts</vt:lpstr>
      <vt:lpstr>MxWVtyp</vt:lpstr>
      <vt:lpstr>Version</vt:lpstr>
    </vt:vector>
  </TitlesOfParts>
  <Manager/>
  <Company/>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MERTENS Marilyn</dc:creator>
  <cp:keywords/>
  <dc:description/>
  <cp:lastModifiedBy>Basil Monkewitz</cp:lastModifiedBy>
  <cp:revision/>
  <cp:lastPrinted>2023-11-29T18:34:06Z</cp:lastPrinted>
  <dcterms:created xsi:type="dcterms:W3CDTF">2019-04-04T09:45:48Z</dcterms:created>
  <dcterms:modified xsi:type="dcterms:W3CDTF">2023-11-29T18:34:42Z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AdHocReviewCycleID">
    <vt:i4>825283209</vt:i4>
  </property>
  <property fmtid="{D5CDD505-2E9C-101B-9397-08002B2CF9AE}" pid="4" name="_NewReviewCycle">
    <vt:lpwstr/>
  </property>
  <property fmtid="{D5CDD505-2E9C-101B-9397-08002B2CF9AE}" pid="5" name="_EmailSubject">
    <vt:lpwstr>Tool Potentialanalyse ecobau - Kleine Anpassungen</vt:lpwstr>
  </property>
  <property fmtid="{D5CDD505-2E9C-101B-9397-08002B2CF9AE}" pid="6" name="_AuthorEmail">
    <vt:lpwstr>Severin.Lenel@baslerhofmann.ch</vt:lpwstr>
  </property>
  <property fmtid="{D5CDD505-2E9C-101B-9397-08002B2CF9AE}" pid="7" name="_AuthorEmailDisplayName">
    <vt:lpwstr>Lenel  Severin</vt:lpwstr>
  </property>
  <property fmtid="{D5CDD505-2E9C-101B-9397-08002B2CF9AE}" pid="8" name="_ReviewingToolsShownOnce">
    <vt:lpwstr/>
  </property>
  <property fmtid="{D5CDD505-2E9C-101B-9397-08002B2CF9AE}" pid="9" name="_dlc_DocIdItemGuid">
    <vt:lpwstr>4fe7a084-5f39-4c38-92fb-42f183a45db9</vt:lpwstr>
  </property>
</Properties>
</file>