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il Monkewitz\Nextcloud\ecobau\05_Instrumente\04_Minergie-ECO\03_Hilfsmittel\10_Albedo-Tool\"/>
    </mc:Choice>
  </mc:AlternateContent>
  <xr:revisionPtr revIDLastSave="0" documentId="13_ncr:1_{7936BA88-67E7-471F-835F-32398EFC689C}" xr6:coauthVersionLast="47" xr6:coauthVersionMax="47" xr10:uidLastSave="{00000000-0000-0000-0000-000000000000}"/>
  <workbookProtection workbookAlgorithmName="SHA-512" workbookHashValue="3N5eEldnjNhJsLU1vj0d90nXajBFKwB+KMdtEVOGFgwuRQrHbe+Shcd4xYw92EeveI1D4g6oCybGmb7VKxuZ2g==" workbookSaltValue="SZBk7e3Dep0woGLjflSIaw==" workbookSpinCount="100000" lockStructure="1"/>
  <bookViews>
    <workbookView xWindow="510" yWindow="0" windowWidth="37530" windowHeight="20050" xr2:uid="{00000000-000D-0000-FFFF-FFFF00000000}"/>
  </bookViews>
  <sheets>
    <sheet name="Start" sheetId="40" r:id="rId1"/>
    <sheet name="Berechnung_Calculation" sheetId="36" r:id="rId2"/>
    <sheet name="Constants" sheetId="37" state="hidden" r:id="rId3"/>
    <sheet name="Texte" sheetId="38" state="hidden" r:id="rId4"/>
    <sheet name="Versionierung" sheetId="39" state="hidden" r:id="rId5"/>
  </sheets>
  <definedNames>
    <definedName name="CstPoints">Constants!$B$105</definedName>
    <definedName name="_xlnm.Print_Area" localSheetId="1">Berechnung_Calculation!$A$1:$G$31</definedName>
    <definedName name="_xlnm.Print_Area" localSheetId="0">Start!$A$1:$D$25</definedName>
    <definedName name="LstDA">Constants!$B$53:$B$67</definedName>
    <definedName name="LstFassade">Constants!$B$92:$B$96</definedName>
    <definedName name="LstFDach">Constants!$B$97:$B$99</definedName>
    <definedName name="LstGDach">Constants!$B$100:$B$101</definedName>
    <definedName name="LstHF">Constants!$B$19:$B$29</definedName>
    <definedName name="LstLB">Constants!$B$30:$B$35</definedName>
    <definedName name="LstMatGruppe">Constants!$B$83:$B$89</definedName>
    <definedName name="LstOberflaeche">Constants!$B$71:$B$74</definedName>
    <definedName name="LstRA">Constants!$B$16:$B$18</definedName>
    <definedName name="LstSprache">Constants!$B$77:$B$80</definedName>
    <definedName name="LstUB">Constants!$B$6:$B$15</definedName>
    <definedName name="LstUmgebung">Constants!$B$102</definedName>
    <definedName name="LstVA">Constants!$B$36:$B$47</definedName>
    <definedName name="LstZW">Constants!$B$48:$B$52</definedName>
    <definedName name="MxMaterial">Constants!$B$6:$C$67</definedName>
    <definedName name="MxMatGruppe">Constants!$B$83:$C$89</definedName>
    <definedName name="MxOberflaeche">Constants!$B$71:$C$74</definedName>
    <definedName name="MxTexte">Texte!$A$4:$F$63</definedName>
    <definedName name="Sprachwahl">Start!$D$3</definedName>
    <definedName name="Version">Versionierung!$A$29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6" l="1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C102" i="37" l="1"/>
  <c r="C101" i="37"/>
  <c r="C100" i="37"/>
  <c r="C99" i="37"/>
  <c r="C98" i="37"/>
  <c r="C97" i="37"/>
  <c r="C93" i="37"/>
  <c r="C94" i="37"/>
  <c r="C95" i="37"/>
  <c r="C96" i="37"/>
  <c r="C92" i="37"/>
  <c r="A29" i="39"/>
  <c r="B77" i="37"/>
  <c r="B34" i="38" s="1" a="1"/>
  <c r="B34" i="38" s="1"/>
  <c r="C24" i="38"/>
  <c r="B80" i="37"/>
  <c r="B79" i="37"/>
  <c r="B78" i="37"/>
  <c r="B26" i="36"/>
  <c r="B36" i="38" l="1" a="1"/>
  <c r="B36" i="38" s="1"/>
  <c r="B97" i="38" a="1"/>
  <c r="B97" i="38" s="1"/>
  <c r="B65" i="37" s="1"/>
  <c r="B93" i="38" a="1"/>
  <c r="B93" i="38" s="1"/>
  <c r="B61" i="37" s="1"/>
  <c r="B109" i="38" a="1"/>
  <c r="B109" i="38" s="1"/>
  <c r="B88" i="37" s="1"/>
  <c r="B98" i="37" s="1"/>
  <c r="B99" i="38" a="1"/>
  <c r="B99" i="38" s="1"/>
  <c r="B67" i="37" s="1"/>
  <c r="B91" i="38" a="1"/>
  <c r="B91" i="38" s="1"/>
  <c r="B59" i="37" s="1"/>
  <c r="B98" i="38" a="1"/>
  <c r="B98" i="38" s="1"/>
  <c r="B66" i="37" s="1"/>
  <c r="B90" i="38" a="1"/>
  <c r="B90" i="38" s="1"/>
  <c r="B58" i="37" s="1"/>
  <c r="B89" i="38" a="1"/>
  <c r="B89" i="38" s="1"/>
  <c r="B57" i="37" s="1"/>
  <c r="B96" i="38" a="1"/>
  <c r="B96" i="38" s="1"/>
  <c r="B64" i="37" s="1"/>
  <c r="B95" i="38" a="1"/>
  <c r="B95" i="38" s="1"/>
  <c r="B63" i="37" s="1"/>
  <c r="B88" i="38" a="1"/>
  <c r="B88" i="38" s="1"/>
  <c r="B56" i="37" s="1"/>
  <c r="B94" i="38" a="1"/>
  <c r="B94" i="38" s="1"/>
  <c r="B62" i="37" s="1"/>
  <c r="B87" i="38" a="1"/>
  <c r="B87" i="38" s="1"/>
  <c r="B55" i="37" s="1"/>
  <c r="B86" i="38" a="1"/>
  <c r="B86" i="38" s="1"/>
  <c r="B54" i="37" s="1"/>
  <c r="B35" i="38" a="1"/>
  <c r="B35" i="38" s="1"/>
  <c r="B92" i="38" a="1"/>
  <c r="B92" i="38" s="1"/>
  <c r="B60" i="37" s="1"/>
  <c r="B85" i="38" a="1"/>
  <c r="B85" i="38" s="1"/>
  <c r="B53" i="37" s="1"/>
  <c r="B18" i="38" a="1"/>
  <c r="B18" i="38" s="1"/>
  <c r="B17" i="38" a="1"/>
  <c r="B17" i="38" s="1"/>
  <c r="B108" i="38" a="1"/>
  <c r="B108" i="38" s="1"/>
  <c r="B87" i="37" s="1"/>
  <c r="B102" i="38" a="1"/>
  <c r="B102" i="38" s="1"/>
  <c r="B73" i="37" s="1"/>
  <c r="B29" i="36" s="1"/>
  <c r="A19" i="40" s="1"/>
  <c r="B101" i="38" a="1"/>
  <c r="B101" i="38" s="1"/>
  <c r="B72" i="37" s="1"/>
  <c r="B28" i="36" s="1"/>
  <c r="A18" i="40" s="1"/>
  <c r="B82" i="38" a="1"/>
  <c r="B82" i="38" s="1"/>
  <c r="B50" i="37" s="1"/>
  <c r="B83" i="38" a="1"/>
  <c r="B83" i="38" s="1"/>
  <c r="B51" i="37" s="1"/>
  <c r="B75" i="38" a="1"/>
  <c r="B75" i="38" s="1"/>
  <c r="B43" i="37" s="1"/>
  <c r="B69" i="38" a="1"/>
  <c r="B69" i="38" s="1"/>
  <c r="B37" i="37" s="1"/>
  <c r="B68" i="38" a="1"/>
  <c r="B68" i="38" s="1"/>
  <c r="B36" i="37" s="1"/>
  <c r="B78" i="38" a="1"/>
  <c r="B78" i="38" s="1"/>
  <c r="B46" i="37" s="1"/>
  <c r="B65" i="38" a="1"/>
  <c r="B65" i="38" s="1"/>
  <c r="B33" i="37" s="1"/>
  <c r="B104" i="38" a="1"/>
  <c r="B104" i="38" s="1"/>
  <c r="B83" i="37" s="1"/>
  <c r="B92" i="37" s="1"/>
  <c r="B84" i="38" a="1"/>
  <c r="B84" i="38" s="1"/>
  <c r="B52" i="37" s="1"/>
  <c r="B77" i="38" a="1"/>
  <c r="B77" i="38" s="1"/>
  <c r="B45" i="37" s="1"/>
  <c r="B71" i="38" a="1"/>
  <c r="B71" i="38" s="1"/>
  <c r="B39" i="37" s="1"/>
  <c r="B64" i="38" a="1"/>
  <c r="B64" i="38" s="1"/>
  <c r="B32" i="37" s="1"/>
  <c r="B76" i="38" a="1"/>
  <c r="B76" i="38" s="1"/>
  <c r="B44" i="37" s="1"/>
  <c r="B70" i="38" a="1"/>
  <c r="B70" i="38" s="1"/>
  <c r="B38" i="37" s="1"/>
  <c r="B110" i="38" a="1"/>
  <c r="B110" i="38" s="1"/>
  <c r="B89" i="37" s="1"/>
  <c r="B103" i="38" a="1"/>
  <c r="B103" i="38" s="1"/>
  <c r="B74" i="37" s="1"/>
  <c r="B30" i="36" s="1"/>
  <c r="A20" i="40" s="1"/>
  <c r="B81" i="38" a="1"/>
  <c r="B81" i="38" s="1"/>
  <c r="B49" i="37" s="1"/>
  <c r="B74" i="38" a="1"/>
  <c r="B74" i="38" s="1"/>
  <c r="B42" i="37" s="1"/>
  <c r="B107" i="38" a="1"/>
  <c r="B107" i="38" s="1"/>
  <c r="B86" i="37" s="1"/>
  <c r="B95" i="37" s="1"/>
  <c r="B100" i="38" a="1"/>
  <c r="B100" i="38" s="1"/>
  <c r="B71" i="37" s="1"/>
  <c r="B27" i="36" s="1"/>
  <c r="A17" i="40" s="1"/>
  <c r="B80" i="38" a="1"/>
  <c r="B80" i="38" s="1"/>
  <c r="B48" i="37" s="1"/>
  <c r="B73" i="38" a="1"/>
  <c r="B73" i="38" s="1"/>
  <c r="B41" i="37" s="1"/>
  <c r="B67" i="38" a="1"/>
  <c r="B67" i="38" s="1"/>
  <c r="B35" i="37" s="1"/>
  <c r="B106" i="38" a="1"/>
  <c r="B106" i="38" s="1"/>
  <c r="B85" i="37" s="1"/>
  <c r="B94" i="37" s="1"/>
  <c r="B79" i="38" a="1"/>
  <c r="B79" i="38" s="1"/>
  <c r="B47" i="37" s="1"/>
  <c r="B72" i="38" a="1"/>
  <c r="B72" i="38" s="1"/>
  <c r="B40" i="37" s="1"/>
  <c r="B66" i="38" a="1"/>
  <c r="B66" i="38" s="1"/>
  <c r="B34" i="37" s="1"/>
  <c r="B105" i="38" a="1"/>
  <c r="B105" i="38" s="1"/>
  <c r="B84" i="37" s="1"/>
  <c r="B93" i="37" s="1"/>
  <c r="B10" i="38" a="1"/>
  <c r="B10" i="38" s="1"/>
  <c r="B42" i="38" a="1"/>
  <c r="B42" i="38" s="1"/>
  <c r="B10" i="37" s="1"/>
  <c r="B48" i="38" a="1"/>
  <c r="B48" i="38" s="1"/>
  <c r="B16" i="37" s="1"/>
  <c r="B33" i="38" a="1"/>
  <c r="B33" i="38" s="1"/>
  <c r="B53" i="38" a="1"/>
  <c r="B53" i="38" s="1"/>
  <c r="B21" i="37" s="1"/>
  <c r="B58" i="38" a="1"/>
  <c r="B58" i="38" s="1"/>
  <c r="B26" i="37" s="1"/>
  <c r="B25" i="38" a="1"/>
  <c r="B25" i="38" s="1"/>
  <c r="B7" i="38" a="1"/>
  <c r="B7" i="38" s="1"/>
  <c r="B16" i="38" a="1"/>
  <c r="B16" i="38" s="1"/>
  <c r="B20" i="38" a="1"/>
  <c r="B20" i="38" s="1"/>
  <c r="B28" i="38" a="1"/>
  <c r="B28" i="38" s="1"/>
  <c r="B39" i="38" a="1"/>
  <c r="B39" i="38" s="1"/>
  <c r="B7" i="37" s="1"/>
  <c r="B55" i="38" a="1"/>
  <c r="B55" i="38" s="1"/>
  <c r="B23" i="37" s="1"/>
  <c r="B12" i="38" a="1"/>
  <c r="B12" i="38" s="1"/>
  <c r="B29" i="38" a="1"/>
  <c r="B29" i="38" s="1"/>
  <c r="B40" i="38" a="1"/>
  <c r="B40" i="38" s="1"/>
  <c r="B8" i="37" s="1"/>
  <c r="B45" i="38" a="1"/>
  <c r="B45" i="38" s="1"/>
  <c r="B13" i="37" s="1"/>
  <c r="B50" i="38" a="1"/>
  <c r="B50" i="38" s="1"/>
  <c r="B18" i="37" s="1"/>
  <c r="B56" i="38" a="1"/>
  <c r="B56" i="38" s="1"/>
  <c r="B24" i="37" s="1"/>
  <c r="B61" i="38" a="1"/>
  <c r="B61" i="38" s="1"/>
  <c r="B29" i="37" s="1"/>
  <c r="B8" i="38" a="1"/>
  <c r="B8" i="38" s="1"/>
  <c r="B13" i="38" a="1"/>
  <c r="B13" i="38" s="1"/>
  <c r="B21" i="38" a="1"/>
  <c r="B21" i="38" s="1"/>
  <c r="B30" i="38" a="1"/>
  <c r="B30" i="38" s="1"/>
  <c r="B51" i="38" a="1"/>
  <c r="B51" i="38" s="1"/>
  <c r="B19" i="37" s="1"/>
  <c r="B4" i="38" a="1"/>
  <c r="B4" i="38" s="1"/>
  <c r="B9" i="38" a="1"/>
  <c r="B9" i="38" s="1"/>
  <c r="B31" i="38" a="1"/>
  <c r="B31" i="38" s="1"/>
  <c r="B32" i="38" a="1"/>
  <c r="B32" i="38" s="1"/>
  <c r="B41" i="38" a="1"/>
  <c r="B41" i="38" s="1"/>
  <c r="B9" i="37" s="1"/>
  <c r="B46" i="38" a="1"/>
  <c r="B46" i="38" s="1"/>
  <c r="B14" i="37" s="1"/>
  <c r="B52" i="38" a="1"/>
  <c r="B52" i="38" s="1"/>
  <c r="B20" i="37" s="1"/>
  <c r="B57" i="38" a="1"/>
  <c r="B57" i="38" s="1"/>
  <c r="B25" i="37" s="1"/>
  <c r="B62" i="38" a="1"/>
  <c r="B62" i="38" s="1"/>
  <c r="B30" i="37" s="1"/>
  <c r="B5" i="38" a="1"/>
  <c r="B5" i="38" s="1"/>
  <c r="B14" i="38" a="1"/>
  <c r="B14" i="38" s="1"/>
  <c r="B22" i="38" a="1"/>
  <c r="B22" i="38" s="1"/>
  <c r="B47" i="38" a="1"/>
  <c r="B47" i="38" s="1"/>
  <c r="B15" i="37" s="1"/>
  <c r="B63" i="38" a="1"/>
  <c r="B63" i="38" s="1"/>
  <c r="B31" i="37" s="1"/>
  <c r="B6" i="38" a="1"/>
  <c r="B6" i="38" s="1"/>
  <c r="B15" i="38" a="1"/>
  <c r="B15" i="38" s="1"/>
  <c r="B23" i="38" a="1"/>
  <c r="B23" i="38" s="1"/>
  <c r="B26" i="38" a="1"/>
  <c r="B26" i="38" s="1"/>
  <c r="B43" i="38" a="1"/>
  <c r="B43" i="38" s="1"/>
  <c r="B11" i="37" s="1"/>
  <c r="B59" i="38" a="1"/>
  <c r="B59" i="38" s="1"/>
  <c r="B27" i="37" s="1"/>
  <c r="B11" i="38" a="1"/>
  <c r="B11" i="38" s="1"/>
  <c r="B19" i="38" a="1"/>
  <c r="B19" i="38" s="1"/>
  <c r="B24" i="38" a="1"/>
  <c r="B24" i="38" s="1"/>
  <c r="B27" i="38" a="1"/>
  <c r="B27" i="38" s="1"/>
  <c r="B38" i="38" a="1"/>
  <c r="B38" i="38" s="1"/>
  <c r="B6" i="37" s="1"/>
  <c r="B44" i="38" a="1"/>
  <c r="B44" i="38" s="1"/>
  <c r="B12" i="37" s="1"/>
  <c r="B49" i="38" a="1"/>
  <c r="B49" i="38" s="1"/>
  <c r="B17" i="37" s="1"/>
  <c r="B54" i="38" a="1"/>
  <c r="B54" i="38" s="1"/>
  <c r="B22" i="37" s="1"/>
  <c r="B60" i="38" a="1"/>
  <c r="B60" i="38" s="1"/>
  <c r="B28" i="37" s="1"/>
  <c r="A10" i="40"/>
  <c r="E3" i="36"/>
  <c r="D25" i="40"/>
  <c r="C3" i="40"/>
  <c r="F3" i="36"/>
  <c r="A12" i="40"/>
  <c r="C15" i="40"/>
  <c r="G26" i="36"/>
  <c r="A13" i="40"/>
  <c r="D1" i="40" a="1"/>
  <c r="A9" i="40"/>
  <c r="F26" i="36"/>
  <c r="A25" i="40"/>
  <c r="D15" i="40"/>
  <c r="A1" i="40"/>
  <c r="A23" i="40"/>
  <c r="A21" i="40"/>
  <c r="B25" i="40"/>
  <c r="C25" i="40"/>
  <c r="B3" i="36"/>
  <c r="A3" i="40"/>
  <c r="B31" i="36"/>
  <c r="C3" i="36"/>
  <c r="G3" i="36"/>
  <c r="A5" i="40"/>
  <c r="A15" i="40"/>
  <c r="G31" i="36"/>
  <c r="D3" i="36"/>
  <c r="A7" i="40"/>
  <c r="A8" i="40"/>
  <c r="A3" i="36"/>
  <c r="A11" i="40"/>
  <c r="F30" i="36" l="1"/>
  <c r="C20" i="40" s="1"/>
  <c r="B101" i="37"/>
  <c r="F29" i="36"/>
  <c r="C19" i="40" s="1"/>
  <c r="F28" i="36"/>
  <c r="C18" i="40" s="1"/>
  <c r="B97" i="37"/>
  <c r="B102" i="37"/>
  <c r="B96" i="37"/>
  <c r="B100" i="37"/>
  <c r="B99" i="37"/>
  <c r="A1" i="37"/>
  <c r="A1" i="36"/>
  <c r="D1" i="40"/>
  <c r="G1" i="36" s="1"/>
  <c r="F27" i="36"/>
  <c r="C17" i="40" s="1"/>
  <c r="G30" i="36" l="1" a="1"/>
  <c r="G30" i="36" s="1"/>
  <c r="G28" i="36" a="1"/>
  <c r="G28" i="36" s="1"/>
  <c r="G27" i="36" a="1"/>
  <c r="G27" i="36" s="1"/>
  <c r="G29" i="36" a="1"/>
  <c r="G29" i="36" s="1"/>
  <c r="E27" i="36" l="1"/>
  <c r="D17" i="40"/>
  <c r="E29" i="36"/>
  <c r="D19" i="40"/>
  <c r="E28" i="36"/>
  <c r="D18" i="40"/>
  <c r="E30" i="36"/>
  <c r="D20" i="40"/>
  <c r="F31" i="36" l="1"/>
  <c r="D21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F31" authorId="0" shapeId="0" xr:uid="{9726FAFD-342F-4118-A8E6-A0DA41B22117}">
      <text>
        <r>
          <rPr>
            <b/>
            <sz val="9"/>
            <color indexed="81"/>
            <rFont val="Segoe UI"/>
            <family val="2"/>
          </rPr>
          <t>Ergebnis/Résultat/Risultato</t>
        </r>
        <r>
          <rPr>
            <sz val="9"/>
            <color indexed="81"/>
            <rFont val="Segoe UI"/>
            <family val="2"/>
          </rPr>
          <t xml:space="preserve">
Wenn alle Oberflächen die Minimalwerte überschreiten, resultieren 2 Punkte.
Si toutes les surfaces dépassent les valeurs minimales, il en résulte 2 points.
Se tutte le superfici superano i valori minimi, vengono assegnati 2 punti.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<sst xmlns="http://schemas.openxmlformats.org/spreadsheetml/2006/main" count="718" uniqueCount="483">
  <si>
    <t>Albedo</t>
  </si>
  <si>
    <t>Bezeichnung</t>
  </si>
  <si>
    <t>Material</t>
  </si>
  <si>
    <t>Materialgruppe</t>
  </si>
  <si>
    <t>HF</t>
  </si>
  <si>
    <t>LB</t>
  </si>
  <si>
    <t>VA</t>
  </si>
  <si>
    <t>ZW</t>
  </si>
  <si>
    <t>Rasen</t>
  </si>
  <si>
    <t>Kiesbelag</t>
  </si>
  <si>
    <t>Steinplattenpﬂästerung</t>
  </si>
  <si>
    <t>Betonsteinpﬂästerung</t>
  </si>
  <si>
    <t>Betonbelag</t>
  </si>
  <si>
    <t>Rasengittersteinpﬂästerung</t>
  </si>
  <si>
    <t>Begrünungselement</t>
  </si>
  <si>
    <t>Steinverkleidung</t>
  </si>
  <si>
    <t>Faserzementverkleidung</t>
  </si>
  <si>
    <t>Photovoltaik</t>
  </si>
  <si>
    <t>Holzverkleidung</t>
  </si>
  <si>
    <t>Glasfassade</t>
  </si>
  <si>
    <t>Whitetopping auf Asphalt</t>
  </si>
  <si>
    <t>Zweischalenmauerwerk  Kerndämmung</t>
  </si>
  <si>
    <t>Sichtbetonwand Kerndämmung</t>
  </si>
  <si>
    <t>Asphalt dunkel</t>
  </si>
  <si>
    <t>Reﬂektierender Anstrich dunkel</t>
  </si>
  <si>
    <t>Faserzementverkleidung dunkel</t>
  </si>
  <si>
    <t>Metallblechverkleidung dunkel</t>
  </si>
  <si>
    <t>Sandwichpaneel dunkel</t>
  </si>
  <si>
    <t>Glasfassade Sonnenschutz dunkel</t>
  </si>
  <si>
    <t>Kompaktfassade Steinwolle dunkel</t>
  </si>
  <si>
    <t>Kompaktfassade EPS dunkel</t>
  </si>
  <si>
    <t>Einschalenbacksteinmauerwerk Aerogeldämmputz dunkel</t>
  </si>
  <si>
    <t>Zweischalenmauerwerk Luftschicht dunkel</t>
  </si>
  <si>
    <t>Asphalt hell</t>
  </si>
  <si>
    <t>Reﬂektierender Anstrich hell</t>
  </si>
  <si>
    <t>Faserzementverkleidung hell</t>
  </si>
  <si>
    <t>Metallblechverkleidung hell</t>
  </si>
  <si>
    <t>Sandwichpaneel hell</t>
  </si>
  <si>
    <t>Glasfassade Sonnenschutz hell</t>
  </si>
  <si>
    <t>Kompaktfassade Steinwolle hell</t>
  </si>
  <si>
    <t>Kompaktfassade EPS hell</t>
  </si>
  <si>
    <t>Einschalenbacksteinmauerwerk Aerogeldämmputz hell</t>
  </si>
  <si>
    <t>Zweischalenmauerwerk Luftschicht hell</t>
  </si>
  <si>
    <t>Reﬂektierender Anstrich mittel</t>
  </si>
  <si>
    <t>Faserzementverkleidung mittel</t>
  </si>
  <si>
    <t>Kompaktfassade Steinwolle mittel</t>
  </si>
  <si>
    <t>Kompaktfassade EPS mittel</t>
  </si>
  <si>
    <t>Einschalenbacksteinmauerwerk Aerogeldämmputz mittel</t>
  </si>
  <si>
    <t>Zweischalenmauerwerk Luftschicht mittel</t>
  </si>
  <si>
    <t>Zweischalige Wandkonstruktionen</t>
  </si>
  <si>
    <t>Verputzte Aussendämmung</t>
  </si>
  <si>
    <t>Glasfassade/Leichtbau</t>
  </si>
  <si>
    <t>Hinterlüftete Fassaden</t>
  </si>
  <si>
    <t>Reflektierende Anstriche</t>
  </si>
  <si>
    <t>Umgebung Boden</t>
  </si>
  <si>
    <t>RA</t>
  </si>
  <si>
    <t>UB</t>
  </si>
  <si>
    <t>LstZW</t>
  </si>
  <si>
    <t>LstVA</t>
  </si>
  <si>
    <t>LstLB</t>
  </si>
  <si>
    <t>LstHF</t>
  </si>
  <si>
    <t>LstRA</t>
  </si>
  <si>
    <t>LstUB</t>
  </si>
  <si>
    <t>Sandwichpaneel blank</t>
  </si>
  <si>
    <t>Metallblechverkleidung blank</t>
  </si>
  <si>
    <t>Konstanten und Listen</t>
  </si>
  <si>
    <t>Name</t>
  </si>
  <si>
    <t>Listeneinträge</t>
  </si>
  <si>
    <t>Sprachwahl</t>
  </si>
  <si>
    <t>Wert</t>
  </si>
  <si>
    <t>Nr.</t>
  </si>
  <si>
    <t>Texte für Multilanguage</t>
  </si>
  <si>
    <t>ID</t>
  </si>
  <si>
    <t>Gewählt</t>
  </si>
  <si>
    <t>Deutsch</t>
  </si>
  <si>
    <t>Francais</t>
  </si>
  <si>
    <t>Italiano</t>
  </si>
  <si>
    <t>English</t>
  </si>
  <si>
    <t>Start!A1</t>
  </si>
  <si>
    <t>Start!D1</t>
  </si>
  <si>
    <t>Version</t>
  </si>
  <si>
    <t>Versione</t>
  </si>
  <si>
    <t>Start!A3</t>
  </si>
  <si>
    <t>Sprache</t>
  </si>
  <si>
    <t>Langue</t>
  </si>
  <si>
    <t>Lingua</t>
  </si>
  <si>
    <t>Start!C3</t>
  </si>
  <si>
    <t>Start!A5</t>
  </si>
  <si>
    <t>Anleitung</t>
  </si>
  <si>
    <t>Start!A7</t>
  </si>
  <si>
    <t>1. Wählen Sie oben rechts in diesem Blatt die korrekte Sprache aus.</t>
  </si>
  <si>
    <t>Start!A8</t>
  </si>
  <si>
    <t>Start!A9</t>
  </si>
  <si>
    <t>Start!A10</t>
  </si>
  <si>
    <t>Start!A11</t>
  </si>
  <si>
    <t>Start!A12</t>
  </si>
  <si>
    <t>Start!A13</t>
  </si>
  <si>
    <t>Start!A15</t>
  </si>
  <si>
    <t>Zusammenfassung der Ergebnisse</t>
  </si>
  <si>
    <t>Résumé des résultats</t>
  </si>
  <si>
    <t>Legende</t>
  </si>
  <si>
    <t>Légende</t>
  </si>
  <si>
    <t>Legend</t>
  </si>
  <si>
    <t>Im Blatt "Berechnung_Calculation" finden Sie die folgenden Typen und Farbcodes der Felder:</t>
  </si>
  <si>
    <t>Eingabefeld</t>
  </si>
  <si>
    <t>Champ de saisie</t>
  </si>
  <si>
    <t>Campo di input</t>
  </si>
  <si>
    <t>Input field</t>
  </si>
  <si>
    <t>Listenfeld</t>
  </si>
  <si>
    <t>Campo elenco</t>
  </si>
  <si>
    <t>Ausgabefeld</t>
  </si>
  <si>
    <t>Champ de sortie</t>
  </si>
  <si>
    <t>Output field</t>
  </si>
  <si>
    <t>No.</t>
  </si>
  <si>
    <t>Risultato (da trasferire alla piattaforma di label)</t>
  </si>
  <si>
    <t>Result (to be transferred to label platform)</t>
  </si>
  <si>
    <t>Punkte</t>
  </si>
  <si>
    <t>Points</t>
  </si>
  <si>
    <t>Punti</t>
  </si>
  <si>
    <t>Versionierung</t>
  </si>
  <si>
    <t>Versions-Nr.</t>
  </si>
  <si>
    <t>Beschrieb der Anpassungen</t>
  </si>
  <si>
    <t xml:space="preserve">Datum </t>
  </si>
  <si>
    <t>Zuständig</t>
  </si>
  <si>
    <t>Tool neu erstellt</t>
  </si>
  <si>
    <t>SLE</t>
  </si>
  <si>
    <t>Berechnung_Calculation!A3</t>
  </si>
  <si>
    <t>Berechnung_Calculation!B3</t>
  </si>
  <si>
    <t>Berechnung_Calculation!C3</t>
  </si>
  <si>
    <t>Berechnung_Calculation!D3</t>
  </si>
  <si>
    <t>Berechnung_Calculation!E3</t>
  </si>
  <si>
    <t>Berechnung_Calculation!F3</t>
  </si>
  <si>
    <t>Berechnung_Calculation!G3</t>
  </si>
  <si>
    <t>Fläche</t>
  </si>
  <si>
    <t>-</t>
  </si>
  <si>
    <r>
      <t>m</t>
    </r>
    <r>
      <rPr>
        <vertAlign val="superscript"/>
        <sz val="9"/>
        <color theme="0"/>
        <rFont val="Arial"/>
        <family val="2"/>
      </rPr>
      <t>2</t>
    </r>
  </si>
  <si>
    <t>Einschalenbacksteinmauerwerk Dämmputz dunkel</t>
  </si>
  <si>
    <t>Einschalenbacksteinmauerwerk Dämmputz mittel</t>
  </si>
  <si>
    <t>Einschalenbacksteinmauerwerk Dämmputz hell</t>
  </si>
  <si>
    <t>Geneigte Dächer</t>
  </si>
  <si>
    <t>Chaussierung (gebrochener Naturstein)</t>
  </si>
  <si>
    <t>Oberfläche</t>
  </si>
  <si>
    <t>Flachdächer (unbegrünt)</t>
  </si>
  <si>
    <t>Beläge (Aussenbereich)</t>
  </si>
  <si>
    <t>Fassadenflächen (opak)</t>
  </si>
  <si>
    <t>Berechnung_Calculation!B26</t>
  </si>
  <si>
    <t>Surface</t>
  </si>
  <si>
    <t>Kategorie</t>
  </si>
  <si>
    <t>MxMaterial</t>
  </si>
  <si>
    <t>MxOberflaeche</t>
  </si>
  <si>
    <t>Minimalwert</t>
  </si>
  <si>
    <t>MxMatGruppe</t>
  </si>
  <si>
    <t>Name Bereich</t>
  </si>
  <si>
    <t>LstOberflaeche</t>
  </si>
  <si>
    <t>LstMatGruppe</t>
  </si>
  <si>
    <t>CstPoints</t>
  </si>
  <si>
    <t>Berechnung_Calculation!G31</t>
  </si>
  <si>
    <t>Berechnung_Calculation!B31</t>
  </si>
  <si>
    <t>LstFassade</t>
  </si>
  <si>
    <t>LstFDach</t>
  </si>
  <si>
    <t>LstGDach</t>
  </si>
  <si>
    <t>Quelle</t>
  </si>
  <si>
    <t>Dachziegel Ton mittel</t>
  </si>
  <si>
    <t>Dachziegel Ton dunkel</t>
  </si>
  <si>
    <t>Dachziegel Beton dunkel</t>
  </si>
  <si>
    <t>Dachziegel Beton mittel</t>
  </si>
  <si>
    <t>Bitumenbahn dunkel</t>
  </si>
  <si>
    <t>Bitumenbahn mittel</t>
  </si>
  <si>
    <t>Profilblech dunkel</t>
  </si>
  <si>
    <t>Profilblech mittel</t>
  </si>
  <si>
    <t>Flüssigkunststoff-Beschichtung hell</t>
  </si>
  <si>
    <t>Flüssigkunststoff-Beschichtung mittel</t>
  </si>
  <si>
    <t>Holzschindeln</t>
  </si>
  <si>
    <t>Dachbahn TPO hell</t>
  </si>
  <si>
    <t>Dachbahn TPO mittel</t>
  </si>
  <si>
    <t>Dachbahn TPO dunkel</t>
  </si>
  <si>
    <t>Dachbahn EPDM dunkel</t>
  </si>
  <si>
    <t>Bedachungsmaterialien</t>
  </si>
  <si>
    <t>LstDA</t>
  </si>
  <si>
    <t>DA</t>
  </si>
  <si>
    <t>LstUmgebung</t>
  </si>
  <si>
    <t>Start!C15</t>
  </si>
  <si>
    <t>Start!D15</t>
  </si>
  <si>
    <t>Start!A21</t>
  </si>
  <si>
    <t>Start!A23</t>
  </si>
  <si>
    <t>Start!A25</t>
  </si>
  <si>
    <t>Start!B25</t>
  </si>
  <si>
    <t>Start!C25</t>
  </si>
  <si>
    <t>Start!D25</t>
  </si>
  <si>
    <t xml:space="preserve">2. Wechseln Sie auf das Blatt "Berechnung_Calculation". </t>
  </si>
  <si>
    <t>3. Wählen Sie in der Spalte "Oberfläche" einen Oberflächentyp aus und geben in der Spalte "Bezeichnung" einen Text, der die Oberfläche beschreibt, ein.</t>
  </si>
  <si>
    <t xml:space="preserve">4. Erfassen Sie in den Spalten "Materialgruppe" und "Material" das Material der Oberfläche. </t>
  </si>
  <si>
    <r>
      <t>5. Erfassen Sie die Fläche der Oberfläche</t>
    </r>
    <r>
      <rPr>
        <sz val="11"/>
        <color rgb="FF000000"/>
        <rFont val="Calibri"/>
        <family val="2"/>
      </rPr>
      <t>.</t>
    </r>
  </si>
  <si>
    <t xml:space="preserve">    Sie können mehrere identische Oberflächentypen erfassen, wenn Sie verscheidene Oberflächen abbilden wollen.</t>
  </si>
  <si>
    <t>Berechnung_Calculation!F26</t>
  </si>
  <si>
    <t>Berechnung_Calculation!G26</t>
  </si>
  <si>
    <t xml:space="preserve">Choisissez votre langue : </t>
  </si>
  <si>
    <t>Instructions</t>
  </si>
  <si>
    <t xml:space="preserve">    Vous pouvez saisir plusieurs types de surface identiques si vous souhaitez représenter différentes surfaces.</t>
  </si>
  <si>
    <t>Albédo</t>
  </si>
  <si>
    <t>Dans la feuille "Calcul_Calculation", vous trouverez les types et les codes couleur des champs suivants :</t>
  </si>
  <si>
    <t>Zone de liste</t>
  </si>
  <si>
    <t>Résultat (à reporter dans la plateforme Label)</t>
  </si>
  <si>
    <t>Désignation</t>
  </si>
  <si>
    <t>Groupe de matériaux</t>
  </si>
  <si>
    <t>Matériau</t>
  </si>
  <si>
    <t>Gazon</t>
  </si>
  <si>
    <t>Revêtement de gravier</t>
  </si>
  <si>
    <t>Whitetopping sur asphalte</t>
  </si>
  <si>
    <t>Asphalte clair</t>
  </si>
  <si>
    <t>Asphalte foncé</t>
  </si>
  <si>
    <t>Revêtement en béton</t>
  </si>
  <si>
    <t>Peinture réﬂéchissante foncée</t>
  </si>
  <si>
    <t>Peinture réﬂéchissante moyenne</t>
  </si>
  <si>
    <t>Peinture réﬂéchissante claire</t>
  </si>
  <si>
    <t>Élément de végétalisation</t>
  </si>
  <si>
    <t>Revêtement en pierre</t>
  </si>
  <si>
    <t>Revêtement en fibrociment foncé</t>
  </si>
  <si>
    <t>Revêtement en fibrociment moyen</t>
  </si>
  <si>
    <t>Revêtement en fibrociment clair</t>
  </si>
  <si>
    <t>Revêtement en fibrociment</t>
  </si>
  <si>
    <t>Revêtement en tôle métallique foncé</t>
  </si>
  <si>
    <t>Revêtement en tôle métallique claire</t>
  </si>
  <si>
    <t>Photovoltaïque</t>
  </si>
  <si>
    <t>Bardage bois</t>
  </si>
  <si>
    <t>Panneau sandwich foncé</t>
  </si>
  <si>
    <t>Panneau sandwich clair</t>
  </si>
  <si>
    <t>Panneau sandwich nu</t>
  </si>
  <si>
    <t>Façade vitrée</t>
  </si>
  <si>
    <t>Maçonnerie à double paroi Isolation centrale</t>
  </si>
  <si>
    <t>Surfaces de façades (opaques)</t>
  </si>
  <si>
    <t>Toitures plates (non végétalisées)</t>
  </si>
  <si>
    <t>Toitures inclinées</t>
  </si>
  <si>
    <t>Isolation extérieure crépie</t>
  </si>
  <si>
    <t>Façade vitrée/construction légère</t>
  </si>
  <si>
    <t>Façades ventilées</t>
  </si>
  <si>
    <t>Peintures réfléchissantes</t>
  </si>
  <si>
    <t>Chaussage (pietra naturale frantumata)</t>
  </si>
  <si>
    <t>Superficie in ghiaia</t>
  </si>
  <si>
    <t>Imbiancatura su asfalto</t>
  </si>
  <si>
    <t>Asfalto chiaro</t>
  </si>
  <si>
    <t>Asfalto scuro</t>
  </si>
  <si>
    <t>Pavimentazione in lastre di pietra</t>
  </si>
  <si>
    <t>Pavimentazione in blocchi di cemento</t>
  </si>
  <si>
    <t>Pavimentazione in calcestruzzo</t>
  </si>
  <si>
    <t>Elemento di rinverdimento</t>
  </si>
  <si>
    <t>Rivestimento in pietra</t>
  </si>
  <si>
    <t>Rivestimento in fibrocemento scuro</t>
  </si>
  <si>
    <t>Rivestimento in fibrocemento medio</t>
  </si>
  <si>
    <t>Rivestimento in fibrocemento chiaro</t>
  </si>
  <si>
    <t>Rivestimento in fibrocemento</t>
  </si>
  <si>
    <t>Rivestimento in lamiera scuro</t>
  </si>
  <si>
    <t>Rivestimento in lamiera chiaro</t>
  </si>
  <si>
    <t>Rivestimento in legno</t>
  </si>
  <si>
    <t>Pannello sandwich scuro</t>
  </si>
  <si>
    <t>Pannello sandwich chiaro</t>
  </si>
  <si>
    <t>Pannello sandwich bianco</t>
  </si>
  <si>
    <t>Facciata in vetro protezione solare chiara</t>
  </si>
  <si>
    <t>Facciata in vetro</t>
  </si>
  <si>
    <t>Facciata compatta in lana di roccia scura</t>
  </si>
  <si>
    <t>Facciata compatta lana di roccia media</t>
  </si>
  <si>
    <t>Facciata compatta lana di roccia chiara</t>
  </si>
  <si>
    <t>Facciata compatta EPS scuro</t>
  </si>
  <si>
    <t>Facciata compatta EPS medio</t>
  </si>
  <si>
    <t>Facciata compatta EPS chiaro</t>
  </si>
  <si>
    <t>Muratura monostrato Intonaco isolante in Aerogel scuro</t>
  </si>
  <si>
    <t>Muratura monostrato Intonaco isolante in Aerogel medio</t>
  </si>
  <si>
    <t>Muratura monostrato Intonaco isolante chiaro</t>
  </si>
  <si>
    <t>Muratura a doppia pelle Strato d'aria medio</t>
  </si>
  <si>
    <t>Muratura a doppia pelle Strato d'aria chiaro</t>
  </si>
  <si>
    <t>Parete in calcestruzzo a vista Isolamento del nucleo</t>
  </si>
  <si>
    <t>Scandole di legno</t>
  </si>
  <si>
    <t>Superfici di facciata (opache)</t>
  </si>
  <si>
    <t>Tetti piani (non vegetati)</t>
  </si>
  <si>
    <t>Tetti inclinati</t>
  </si>
  <si>
    <t>Costruzioni murarie a doppia pelle</t>
  </si>
  <si>
    <t>Isolamento esterno intonacato</t>
  </si>
  <si>
    <t>Facciata in vetro/costruzione leggera</t>
  </si>
  <si>
    <t>Facciate ventilate</t>
  </si>
  <si>
    <t>Chaussage (crushed natural stone)</t>
  </si>
  <si>
    <t>Gravel surface</t>
  </si>
  <si>
    <t>Whitetopping on asphalt</t>
  </si>
  <si>
    <t>Light-coloured asphalt</t>
  </si>
  <si>
    <t>Dark asphalt</t>
  </si>
  <si>
    <t>Stone slab paving</t>
  </si>
  <si>
    <t>Concrete block paving</t>
  </si>
  <si>
    <t>Concrete pavement</t>
  </si>
  <si>
    <t>Lawn grid stone paving</t>
  </si>
  <si>
    <t>Reﬂective dark coating</t>
  </si>
  <si>
    <t>Reﬂectant coating medium</t>
  </si>
  <si>
    <t>Reﬂecting coating light colour</t>
  </si>
  <si>
    <t>Greening element</t>
  </si>
  <si>
    <t>Stone cladding</t>
  </si>
  <si>
    <t>Dark fibre cement cladding</t>
  </si>
  <si>
    <t>Fibre cement cladding medium</t>
  </si>
  <si>
    <t>Fibre cement cladding light</t>
  </si>
  <si>
    <t>Fibre cement cladding</t>
  </si>
  <si>
    <t>Sheet metal cladding dark</t>
  </si>
  <si>
    <t>Sheet metal cladding light</t>
  </si>
  <si>
    <t>Sheet metal cladding bright</t>
  </si>
  <si>
    <t>Photovoltaic cladding</t>
  </si>
  <si>
    <t>Wood panelling</t>
  </si>
  <si>
    <t>Sandwich panel dark</t>
  </si>
  <si>
    <t>Sandwich panel light</t>
  </si>
  <si>
    <t>Sandwich panel blank</t>
  </si>
  <si>
    <t>Glass façade solar shading dark</t>
  </si>
  <si>
    <t>Glass façade sun protection light</t>
  </si>
  <si>
    <t>Glass façade</t>
  </si>
  <si>
    <t>Compact façade rock wool dark</t>
  </si>
  <si>
    <t>Compact façade rock wool medium</t>
  </si>
  <si>
    <t>Compact façade rock wool light</t>
  </si>
  <si>
    <t>Compact façade EPS dark</t>
  </si>
  <si>
    <t>Compact façade EPS medium</t>
  </si>
  <si>
    <t>Compact façade EPS light</t>
  </si>
  <si>
    <t>Single-shell brickwork Aerogel insulating plaster dark</t>
  </si>
  <si>
    <t>Single-shell brickwork Aerogel insulating plaster medium</t>
  </si>
  <si>
    <t>Single-shell brickwork Aerogel insulating plaster light-coloured</t>
  </si>
  <si>
    <t>Single-shell brickwork insulating plaster dark</t>
  </si>
  <si>
    <t>Single-shell brickwork Insulating plaster medium</t>
  </si>
  <si>
    <t>Single-shell brickwork Insulating plaster light-coloured</t>
  </si>
  <si>
    <t>Two-shell masonry air layer dark</t>
  </si>
  <si>
    <t>Double-skin masonry Air layer medium</t>
  </si>
  <si>
    <t>Double-skin masonry Air layer light</t>
  </si>
  <si>
    <t>Double-skin masonry Core insulation</t>
  </si>
  <si>
    <t>Exposed concrete wall Core insulation</t>
  </si>
  <si>
    <t>Wooden shingles</t>
  </si>
  <si>
    <t>Facade surfaces (opaque)</t>
  </si>
  <si>
    <t>Flat roofs (unvegetated)</t>
  </si>
  <si>
    <t>Sloping roofs</t>
  </si>
  <si>
    <t>Coverings (exterior)</t>
  </si>
  <si>
    <t>Double-skin wall constructions</t>
  </si>
  <si>
    <t>Plastered exterior insulation</t>
  </si>
  <si>
    <t>Glass façade/lightweight construction</t>
  </si>
  <si>
    <t>Ventilated facades</t>
  </si>
  <si>
    <t>Reflective coatings</t>
  </si>
  <si>
    <t>Floor environment</t>
  </si>
  <si>
    <t>Profiled sheet, dark</t>
  </si>
  <si>
    <t>Profiled sheet, medium</t>
  </si>
  <si>
    <t>Liquid plastic coating, light</t>
  </si>
  <si>
    <t>Liquid plastic coating, medium</t>
  </si>
  <si>
    <t>TPO roofing membrane, light</t>
  </si>
  <si>
    <t>TPO roofing membrane, medium</t>
  </si>
  <si>
    <t>TPO roofing membrane, dark</t>
  </si>
  <si>
    <t>EPDM roofing membrane, dark</t>
  </si>
  <si>
    <t>Bitumen sheeting, medium</t>
  </si>
  <si>
    <t>Bitumen sheeting, dark</t>
  </si>
  <si>
    <t xml:space="preserve">Concrete roof tile, medium </t>
  </si>
  <si>
    <t>Concrete roof tile, dark</t>
  </si>
  <si>
    <t>Clay roof tile, medium</t>
  </si>
  <si>
    <t>Clay roof tile, dark</t>
  </si>
  <si>
    <t xml:space="preserve">Tegola in cemento, media </t>
  </si>
  <si>
    <t>Tegola in argilla, media</t>
  </si>
  <si>
    <t>Telo bituminoso, scuro</t>
  </si>
  <si>
    <t>Telo bituminoso, medio</t>
  </si>
  <si>
    <t>Lastra profilata, scura</t>
  </si>
  <si>
    <t>Lastra profilata, media</t>
  </si>
  <si>
    <t>Riv. in plastica liquida, chiaro</t>
  </si>
  <si>
    <t>Riv. in plastica liquida, medio</t>
  </si>
  <si>
    <t>Membrana per tetti TPO, media</t>
  </si>
  <si>
    <t>Membrana per tetti TPO, scura</t>
  </si>
  <si>
    <t>Membrana per tetti EPDM, scura</t>
  </si>
  <si>
    <t>Tuile terre cuite, foncée</t>
  </si>
  <si>
    <t>Tuile terre cuite, moyenne</t>
  </si>
  <si>
    <t>Tuile béton, moyenne</t>
  </si>
  <si>
    <t>Lé bitumineux, foncé</t>
  </si>
  <si>
    <t>Lé bitumineux, moyen</t>
  </si>
  <si>
    <t>Tôle profilée, foncée</t>
  </si>
  <si>
    <t>Tôle profilée, moyenne</t>
  </si>
  <si>
    <t>Rev. synthétique liquide, clair</t>
  </si>
  <si>
    <t>Rev. synthétique liquide, moyen</t>
  </si>
  <si>
    <t>Prato</t>
  </si>
  <si>
    <t>Lawn</t>
  </si>
  <si>
    <t>Area</t>
  </si>
  <si>
    <t>Select your language</t>
  </si>
  <si>
    <t xml:space="preserve">Select your language: </t>
  </si>
  <si>
    <t>1. select the correct language in the top right-hand corner of this sheet</t>
  </si>
  <si>
    <t>3. select a surface type in the "Surface" column and enter a text describing the surface in the "Description" column.</t>
  </si>
  <si>
    <t xml:space="preserve">    You can enter several identical surface types if you want to map different surfaces.</t>
  </si>
  <si>
    <t>Summarising the results</t>
  </si>
  <si>
    <t>In the sheet "Calculation_Calculation" you will find the following types and colour codes of the fields:</t>
  </si>
  <si>
    <t>List field</t>
  </si>
  <si>
    <t>Designation</t>
  </si>
  <si>
    <t>Material group</t>
  </si>
  <si>
    <t>Result by surface</t>
  </si>
  <si>
    <t xml:space="preserve">Selezionare la lingua: </t>
  </si>
  <si>
    <t>Istruzioni</t>
  </si>
  <si>
    <t xml:space="preserve">    È possibile inserire più tipi di superficie identici se si desidera mappare superfici diverse.</t>
  </si>
  <si>
    <t>Riassunto dei risultati</t>
  </si>
  <si>
    <t>Legenda</t>
  </si>
  <si>
    <t>Campo di uscita</t>
  </si>
  <si>
    <t>Superficie</t>
  </si>
  <si>
    <t>Designazione</t>
  </si>
  <si>
    <t>Gruppo di materiali</t>
  </si>
  <si>
    <t>Ergebnis (zu übertragen in die Label-Plattform)</t>
  </si>
  <si>
    <t>Materiale</t>
  </si>
  <si>
    <t>Finition</t>
  </si>
  <si>
    <t>Materiali per tetti</t>
  </si>
  <si>
    <t>Roofing materials</t>
  </si>
  <si>
    <t>1. Selezionare la lingua corretta nell'angolo in alto a destra di questa scheda.</t>
  </si>
  <si>
    <t xml:space="preserve">4. Inserire il materiale della superficie nelle colonne "Gruppo materiale" e "Materiale". </t>
  </si>
  <si>
    <t xml:space="preserve">4. Enter the material of the surface in the "Material group" and "Material" columns. </t>
  </si>
  <si>
    <t>5. enter the area of the surface.</t>
  </si>
  <si>
    <t>6. transfer the result in cell D21 to the labelling platform.</t>
  </si>
  <si>
    <t>EMPA</t>
  </si>
  <si>
    <t>CRRC Roof Directory</t>
  </si>
  <si>
    <t>Saisissez un nom compréhensible pour la finition.</t>
  </si>
  <si>
    <t>Geben Sie eine nachvollziehbare Bezeichnung für die Oberfläche ein.</t>
  </si>
  <si>
    <t>Inserire un nome comprensibile per la superficie.</t>
  </si>
  <si>
    <t>Enter a comprehensible name for the surface.</t>
  </si>
  <si>
    <t xml:space="preserve">2. Switch to the "Berechnung_Calculation" sheet. </t>
  </si>
  <si>
    <t>1. Choisissez la langue correcte en haut à droite de cette feuille.</t>
  </si>
  <si>
    <t xml:space="preserve">2. Passez à la feuille "Berechnung_Calculation". </t>
  </si>
  <si>
    <t>3. Choisissez un type de surface dans la colonne "Surface" et saisissez un texte décrivant la surface dans la colonne "Désignation".</t>
  </si>
  <si>
    <t xml:space="preserve">4. Saisissez le matériau de la surface dans les colonnes "Groupe de matériaux" et "Matériau". </t>
  </si>
  <si>
    <t>5. Inserire l'area della superficie.</t>
  </si>
  <si>
    <t>6. Übertragen Sie das Ergebnis in der Zelle D21 in die Labelplattform. Es resultieren nur Punkte, wenn für alle Oberflächentypen die Minimalwerte erreicht werden.</t>
  </si>
  <si>
    <t xml:space="preserve">Ergebnisse </t>
  </si>
  <si>
    <t>Résultat</t>
  </si>
  <si>
    <t>Risultato</t>
  </si>
  <si>
    <t>Minergie-ECO - Berechnung des Albedos von Oberflächen</t>
  </si>
  <si>
    <t>Minergie-ECO - Calcul de l'albédo des surfaces</t>
  </si>
  <si>
    <t>Minergie-ECO - Calcolo dell'albedo delle superfici</t>
  </si>
  <si>
    <t>Minergie-ECO - Calculation of the albedo of surfaces</t>
  </si>
  <si>
    <t>2023-1</t>
  </si>
  <si>
    <t xml:space="preserve">Sprache/Langue/Lingua/Language </t>
  </si>
  <si>
    <t>5. Saisissez l'air de la surface.</t>
  </si>
  <si>
    <t>6. Transférez le résultat de la cellule D21 dans la plateforme du label. Des points ne sont attribués que si les valeurs minimales sont atteintes pour tous les types de surface.</t>
  </si>
  <si>
    <t>Revêtement en pierre naturelle concassée</t>
  </si>
  <si>
    <t>Revêtement de dalles de pierre</t>
  </si>
  <si>
    <t>Revêtement de pavés de béton</t>
  </si>
  <si>
    <t>Revêtement de grilles gazon</t>
  </si>
  <si>
    <t>Revêtement en tôle métallique nu</t>
  </si>
  <si>
    <t>Façade vitrée, protection solaire foncée</t>
  </si>
  <si>
    <t>Façade vitrée, protection solaire claire</t>
  </si>
  <si>
    <t xml:space="preserve">Façade compacte foncée en laine de roche </t>
  </si>
  <si>
    <t xml:space="preserve">Façade compacte moyenne en laine de roche </t>
  </si>
  <si>
    <t xml:space="preserve">Façade compacte claire en laine de roche </t>
  </si>
  <si>
    <t xml:space="preserve">Façade compacte foncée en EPS </t>
  </si>
  <si>
    <t xml:space="preserve">Façade compacte moyenne en EPS </t>
  </si>
  <si>
    <t xml:space="preserve">Façade compacte claire en EPS </t>
  </si>
  <si>
    <t>Maçonnerie en brique monobloc, crépi isolant aérogel foncé</t>
  </si>
  <si>
    <t>Maçonnerie en brique monobloc, crépi isolant aérogel moyen</t>
  </si>
  <si>
    <t>Maçonnerie en brique monobloc, crépi isolant aérogel clair</t>
  </si>
  <si>
    <t>Maçonnerie en briques de terre cuite monocouche, crépi isolant foncé</t>
  </si>
  <si>
    <t>Maçonnerie en briques de terre cuite monocouche, crépi isolant moyen</t>
  </si>
  <si>
    <t>Maçonnerie en briques de terre cuite monocouche, crépi isolant clair</t>
  </si>
  <si>
    <t xml:space="preserve">Maçonnerie à double paroi foncée, couche d'air </t>
  </si>
  <si>
    <t xml:space="preserve">Maçonnerie à double paroi moyenne, couche d'air </t>
  </si>
  <si>
    <t xml:space="preserve">Maçonnerie à double paroi claire, couche d'air </t>
  </si>
  <si>
    <t>Mur en béton apparent, isolation centrale</t>
  </si>
  <si>
    <t>Tuile béton, foncée</t>
  </si>
  <si>
    <t>Bardeaux</t>
  </si>
  <si>
    <t>Lé de toiture clair, TPO</t>
  </si>
  <si>
    <t>Lé de toiture moyen, TPO</t>
  </si>
  <si>
    <t>Lé de toiture foncé, TPO</t>
  </si>
  <si>
    <t>Lé de toiture foncé en EPDM</t>
  </si>
  <si>
    <t>Revêtements (aménagmeents extérieurs)</t>
  </si>
  <si>
    <t>Murs à double paroi</t>
  </si>
  <si>
    <t>Matériaux de couverture</t>
  </si>
  <si>
    <t>Environnement du revêtement</t>
  </si>
  <si>
    <t>Nel foglio "Calcolo_Calculation" si trovano i seguenti tipi e codici colore dei campi:</t>
  </si>
  <si>
    <t>Ambiente pavimento</t>
  </si>
  <si>
    <t>QS der französischen und italienischen Übersetzung</t>
  </si>
  <si>
    <t>BM</t>
  </si>
  <si>
    <r>
      <t>2. Passare al foglio "</t>
    </r>
    <r>
      <rPr>
        <sz val="11"/>
        <rFont val="Calibri"/>
        <family val="2"/>
        <scheme val="minor"/>
      </rPr>
      <t>Calcolo</t>
    </r>
    <r>
      <rPr>
        <sz val="11"/>
        <rFont val="Calibri"/>
        <family val="2"/>
      </rPr>
      <t xml:space="preserve">_Calculation". </t>
    </r>
  </si>
  <si>
    <r>
      <t xml:space="preserve">3. Selezionare un tipo di superficie nella colonna "Superficie" e inserire </t>
    </r>
    <r>
      <rPr>
        <sz val="11"/>
        <rFont val="Calibri"/>
        <family val="2"/>
        <scheme val="minor"/>
      </rPr>
      <t>nella colonna "Descrizione"</t>
    </r>
    <r>
      <rPr>
        <sz val="11"/>
        <rFont val="Calibri"/>
        <family val="2"/>
      </rPr>
      <t xml:space="preserve"> un testo che descriva la superficie.</t>
    </r>
  </si>
  <si>
    <r>
      <t xml:space="preserve">6. Trasferire il risultato </t>
    </r>
    <r>
      <rPr>
        <sz val="11"/>
        <rFont val="Calibri"/>
        <family val="2"/>
        <scheme val="minor"/>
      </rPr>
      <t>d</t>
    </r>
    <r>
      <rPr>
        <sz val="11"/>
        <rFont val="Calibri"/>
        <family val="2"/>
      </rPr>
      <t>ella cella D21 alla piattaforma di etichettatura. I punti vengono assegnati solo se si raggiungono i valori minimi per tutti i tipi di superficie.</t>
    </r>
  </si>
  <si>
    <r>
      <t xml:space="preserve">Pavimentazione in </t>
    </r>
    <r>
      <rPr>
        <sz val="11"/>
        <rFont val="Calibri"/>
        <family val="2"/>
        <scheme val="minor"/>
      </rPr>
      <t>grigliato erboso</t>
    </r>
  </si>
  <si>
    <r>
      <rPr>
        <sz val="11"/>
        <rFont val="Calibri"/>
        <family val="2"/>
        <scheme val="minor"/>
      </rPr>
      <t>Vernice</t>
    </r>
    <r>
      <rPr>
        <sz val="11"/>
        <rFont val="Calibri"/>
        <family val="2"/>
      </rPr>
      <t xml:space="preserve"> r</t>
    </r>
    <r>
      <rPr>
        <sz val="11"/>
        <rFont val="Calibri"/>
        <family val="2"/>
        <scheme val="minor"/>
      </rPr>
      <t>i</t>
    </r>
    <r>
      <rPr>
        <sz val="11"/>
        <rFont val="Calibri"/>
        <family val="2"/>
      </rPr>
      <t>ﬂettente scur</t>
    </r>
    <r>
      <rPr>
        <sz val="11"/>
        <rFont val="Calibri"/>
        <family val="2"/>
        <scheme val="minor"/>
      </rPr>
      <t>a</t>
    </r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</si>
  <si>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  <scheme val="minor"/>
      </rPr>
      <t>Vernice</t>
    </r>
    <r>
      <rPr>
        <sz val="11"/>
        <rFont val="Calibri"/>
        <family val="2"/>
      </rPr>
      <t xml:space="preserve"> r</t>
    </r>
    <r>
      <rPr>
        <sz val="11"/>
        <rFont val="Calibri"/>
        <family val="2"/>
        <scheme val="minor"/>
      </rPr>
      <t>i</t>
    </r>
    <r>
      <rPr>
        <sz val="11"/>
        <rFont val="Calibri"/>
        <family val="2"/>
      </rPr>
      <t>ﬂettente medi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</si>
  <si>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Vernice</t>
    </r>
    <r>
      <rPr>
        <sz val="11"/>
        <rFont val="Calibri"/>
        <family val="2"/>
      </rPr>
      <t xml:space="preserve"> r</t>
    </r>
    <r>
      <rPr>
        <sz val="11"/>
        <rFont val="Calibri"/>
        <family val="2"/>
        <scheme val="minor"/>
      </rPr>
      <t>i</t>
    </r>
    <r>
      <rPr>
        <sz val="11"/>
        <rFont val="Calibri"/>
        <family val="2"/>
      </rPr>
      <t>ﬂettente chiar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</si>
  <si>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F</t>
    </r>
    <r>
      <rPr>
        <sz val="11"/>
        <rFont val="Calibri"/>
        <family val="2"/>
      </rPr>
      <t>otovoltaico</t>
    </r>
  </si>
  <si>
    <r>
      <t>Facciata in vetro protezione solare scur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</si>
  <si>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Muratura</t>
    </r>
    <r>
      <rPr>
        <sz val="11"/>
        <rFont val="Calibri"/>
        <family val="2"/>
      </rPr>
      <t xml:space="preserve"> monostrato Intonaco isolante in Aerogel chiaro</t>
    </r>
  </si>
  <si>
    <r>
      <rPr>
        <sz val="11"/>
        <rFont val="Calibri"/>
        <family val="2"/>
        <scheme val="minor"/>
      </rPr>
      <t>Muratura monostrato</t>
    </r>
    <r>
      <rPr>
        <sz val="11"/>
        <rFont val="Calibri"/>
        <family val="2"/>
      </rPr>
      <t xml:space="preserve"> Intonaco isolante monoguscio in laterizio scuro</t>
    </r>
  </si>
  <si>
    <r>
      <rPr>
        <sz val="11"/>
        <rFont val="Calibri"/>
        <family val="2"/>
        <scheme val="minor"/>
      </rPr>
      <t>Muratura</t>
    </r>
    <r>
      <rPr>
        <sz val="11"/>
        <rFont val="Calibri"/>
        <family val="2"/>
      </rPr>
      <t xml:space="preserve"> mono</t>
    </r>
    <r>
      <rPr>
        <sz val="11"/>
        <rFont val="Calibri"/>
        <family val="2"/>
        <scheme val="minor"/>
      </rPr>
      <t>strato</t>
    </r>
    <r>
      <rPr>
        <sz val="11"/>
        <rFont val="Calibri"/>
        <family val="2"/>
      </rPr>
      <t xml:space="preserve"> Intonaco isolante medio</t>
    </r>
  </si>
  <si>
    <r>
      <t xml:space="preserve">Muratura a </t>
    </r>
    <r>
      <rPr>
        <sz val="11"/>
        <rFont val="Calibri"/>
        <family val="2"/>
        <scheme val="minor"/>
      </rPr>
      <t>doppia pelle</t>
    </r>
    <r>
      <rPr>
        <sz val="11"/>
        <rFont val="Calibri"/>
        <family val="2"/>
      </rPr>
      <t xml:space="preserve"> Strato d'aria scuro</t>
    </r>
  </si>
  <si>
    <r>
      <t xml:space="preserve">Muratura a doppia pelle Isolamento </t>
    </r>
    <r>
      <rPr>
        <sz val="11"/>
        <rFont val="Calibri"/>
        <family val="2"/>
        <scheme val="minor"/>
      </rPr>
      <t>interno</t>
    </r>
  </si>
  <si>
    <r>
      <t>Tegol</t>
    </r>
    <r>
      <rPr>
        <sz val="11"/>
        <rFont val="Calibri"/>
        <family val="2"/>
        <scheme val="minor"/>
      </rPr>
      <t>a</t>
    </r>
    <r>
      <rPr>
        <sz val="11"/>
        <rFont val="Calibri"/>
        <family val="2"/>
      </rPr>
      <t xml:space="preserve"> in argilla, scur</t>
    </r>
    <r>
      <rPr>
        <sz val="11"/>
        <rFont val="Calibri"/>
        <family val="2"/>
        <scheme val="minor"/>
      </rPr>
      <t>a</t>
    </r>
  </si>
  <si>
    <r>
      <t>Tegola in cemento, scur</t>
    </r>
    <r>
      <rPr>
        <sz val="11"/>
        <rFont val="Calibri"/>
        <family val="2"/>
        <scheme val="minor"/>
      </rPr>
      <t>a</t>
    </r>
  </si>
  <si>
    <r>
      <t>Membrana per tetti TPO, chiar</t>
    </r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</si>
  <si>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Rivestimenti</t>
    </r>
    <r>
      <rPr>
        <sz val="11"/>
        <rFont val="Calibri"/>
        <family val="2"/>
      </rPr>
      <t xml:space="preserve"> (</t>
    </r>
    <r>
      <rPr>
        <sz val="11"/>
        <rFont val="Calibri"/>
        <family val="2"/>
        <scheme val="minor"/>
      </rPr>
      <t>area esterna</t>
    </r>
    <r>
      <rPr>
        <sz val="11"/>
        <rFont val="Calibri"/>
        <family val="2"/>
      </rPr>
      <t>)</t>
    </r>
  </si>
  <si>
    <r>
      <rPr>
        <sz val="11"/>
        <rFont val="Calibri"/>
        <family val="2"/>
        <scheme val="minor"/>
      </rPr>
      <t>Vernici</t>
    </r>
    <r>
      <rPr>
        <sz val="11"/>
        <rFont val="Calibri"/>
        <family val="2"/>
      </rPr>
      <t xml:space="preserve"> riflettenti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</si>
</sst>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8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vertAlign val="superscript"/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6" tint="-0.499984740745262"/>
      <name val="Arial"/>
      <family val="2"/>
    </font>
    <font>
      <sz val="10"/>
      <color theme="0" tint="-4.9989318521683403E-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1" applyFont="1"/>
    <xf numFmtId="0" fontId="5" fillId="0" borderId="0" xfId="1"/>
    <xf numFmtId="0" fontId="7" fillId="3" borderId="0" xfId="1" applyFont="1" applyFill="1"/>
    <xf numFmtId="0" fontId="8" fillId="3" borderId="0" xfId="1" applyFont="1" applyFill="1"/>
    <xf numFmtId="0" fontId="9" fillId="3" borderId="0" xfId="1" applyFont="1" applyFill="1"/>
    <xf numFmtId="0" fontId="10" fillId="3" borderId="0" xfId="1" applyFont="1" applyFill="1"/>
    <xf numFmtId="1" fontId="5" fillId="0" borderId="0" xfId="1" applyNumberFormat="1"/>
    <xf numFmtId="0" fontId="5" fillId="0" borderId="0" xfId="1" applyAlignment="1">
      <alignment vertical="center"/>
    </xf>
    <xf numFmtId="164" fontId="5" fillId="0" borderId="0" xfId="1" applyNumberFormat="1" applyAlignment="1">
      <alignment vertical="center"/>
    </xf>
    <xf numFmtId="0" fontId="11" fillId="3" borderId="0" xfId="1" applyFont="1" applyFill="1"/>
    <xf numFmtId="0" fontId="5" fillId="2" borderId="0" xfId="1" applyFill="1"/>
    <xf numFmtId="0" fontId="12" fillId="0" borderId="0" xfId="1" applyFont="1"/>
    <xf numFmtId="0" fontId="13" fillId="0" borderId="0" xfId="1" quotePrefix="1" applyFont="1"/>
    <xf numFmtId="0" fontId="13" fillId="0" borderId="0" xfId="1" applyFont="1"/>
    <xf numFmtId="14" fontId="13" fillId="0" borderId="0" xfId="1" applyNumberFormat="1" applyFont="1"/>
    <xf numFmtId="0" fontId="13" fillId="0" borderId="1" xfId="1" applyFont="1" applyBorder="1"/>
    <xf numFmtId="2" fontId="11" fillId="3" borderId="0" xfId="1" applyNumberFormat="1" applyFont="1" applyFill="1"/>
    <xf numFmtId="0" fontId="14" fillId="3" borderId="0" xfId="1" applyFont="1" applyFill="1" applyAlignment="1">
      <alignment vertical="center"/>
    </xf>
    <xf numFmtId="0" fontId="4" fillId="3" borderId="0" xfId="1" applyFont="1" applyFill="1" applyAlignment="1">
      <alignment horizontal="right" vertical="center"/>
    </xf>
    <xf numFmtId="0" fontId="14" fillId="0" borderId="0" xfId="1" applyFont="1" applyAlignment="1">
      <alignment vertical="center"/>
    </xf>
    <xf numFmtId="0" fontId="4" fillId="3" borderId="3" xfId="1" applyFont="1" applyFill="1" applyBorder="1" applyAlignment="1">
      <alignment horizontal="right" vertical="center"/>
    </xf>
    <xf numFmtId="0" fontId="4" fillId="3" borderId="2" xfId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15" fillId="3" borderId="3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9" fillId="4" borderId="12" xfId="0" applyFont="1" applyFill="1" applyBorder="1"/>
    <xf numFmtId="0" fontId="19" fillId="5" borderId="9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4" borderId="13" xfId="0" applyFont="1" applyFill="1" applyBorder="1"/>
    <xf numFmtId="0" fontId="19" fillId="5" borderId="10" xfId="0" applyFont="1" applyFill="1" applyBorder="1" applyProtection="1">
      <protection locked="0"/>
    </xf>
    <xf numFmtId="0" fontId="19" fillId="2" borderId="10" xfId="0" applyFont="1" applyFill="1" applyBorder="1" applyProtection="1">
      <protection locked="0"/>
    </xf>
    <xf numFmtId="0" fontId="19" fillId="5" borderId="11" xfId="0" applyFont="1" applyFill="1" applyBorder="1" applyProtection="1">
      <protection locked="0"/>
    </xf>
    <xf numFmtId="0" fontId="19" fillId="2" borderId="11" xfId="0" applyFont="1" applyFill="1" applyBorder="1" applyProtection="1">
      <protection locked="0"/>
    </xf>
    <xf numFmtId="0" fontId="15" fillId="3" borderId="3" xfId="0" applyFont="1" applyFill="1" applyBorder="1" applyAlignment="1">
      <alignment horizontal="right" vertical="center"/>
    </xf>
    <xf numFmtId="3" fontId="19" fillId="2" borderId="9" xfId="0" applyNumberFormat="1" applyFont="1" applyFill="1" applyBorder="1" applyProtection="1">
      <protection locked="0"/>
    </xf>
    <xf numFmtId="3" fontId="19" fillId="2" borderId="10" xfId="0" applyNumberFormat="1" applyFont="1" applyFill="1" applyBorder="1" applyProtection="1">
      <protection locked="0"/>
    </xf>
    <xf numFmtId="3" fontId="19" fillId="2" borderId="11" xfId="0" applyNumberFormat="1" applyFont="1" applyFill="1" applyBorder="1" applyProtection="1">
      <protection locked="0"/>
    </xf>
    <xf numFmtId="0" fontId="22" fillId="4" borderId="14" xfId="0" applyFont="1" applyFill="1" applyBorder="1" applyAlignment="1">
      <alignment vertical="center"/>
    </xf>
    <xf numFmtId="0" fontId="19" fillId="4" borderId="14" xfId="0" applyFont="1" applyFill="1" applyBorder="1" applyAlignment="1">
      <alignment vertical="center"/>
    </xf>
    <xf numFmtId="0" fontId="19" fillId="0" borderId="15" xfId="0" applyFont="1" applyBorder="1" applyProtection="1">
      <protection locked="0"/>
    </xf>
    <xf numFmtId="3" fontId="19" fillId="0" borderId="15" xfId="0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9" fontId="0" fillId="0" borderId="0" xfId="0" applyNumberFormat="1" applyAlignment="1">
      <alignment horizontal="left"/>
    </xf>
    <xf numFmtId="0" fontId="9" fillId="0" borderId="0" xfId="1" applyFont="1"/>
    <xf numFmtId="0" fontId="19" fillId="0" borderId="15" xfId="0" applyFont="1" applyBorder="1"/>
    <xf numFmtId="0" fontId="19" fillId="0" borderId="0" xfId="0" applyFont="1" applyProtection="1">
      <protection locked="0"/>
    </xf>
    <xf numFmtId="0" fontId="23" fillId="3" borderId="16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right" vertical="center"/>
    </xf>
    <xf numFmtId="0" fontId="20" fillId="3" borderId="9" xfId="0" quotePrefix="1" applyFont="1" applyFill="1" applyBorder="1" applyAlignment="1">
      <alignment horizontal="right" vertical="center"/>
    </xf>
    <xf numFmtId="0" fontId="25" fillId="4" borderId="4" xfId="1" applyFont="1" applyFill="1" applyBorder="1" applyAlignment="1">
      <alignment vertical="center"/>
    </xf>
    <xf numFmtId="0" fontId="26" fillId="4" borderId="4" xfId="1" applyFont="1" applyFill="1" applyBorder="1" applyAlignment="1">
      <alignment horizontal="right" vertical="center"/>
    </xf>
    <xf numFmtId="0" fontId="25" fillId="4" borderId="17" xfId="1" applyFont="1" applyFill="1" applyBorder="1" applyAlignment="1">
      <alignment vertical="center"/>
    </xf>
    <xf numFmtId="0" fontId="26" fillId="4" borderId="17" xfId="1" applyFont="1" applyFill="1" applyBorder="1" applyAlignment="1">
      <alignment horizontal="right" vertical="center"/>
    </xf>
    <xf numFmtId="3" fontId="25" fillId="4" borderId="18" xfId="1" applyNumberFormat="1" applyFont="1" applyFill="1" applyBorder="1" applyAlignment="1">
      <alignment horizontal="right" vertical="center"/>
    </xf>
    <xf numFmtId="3" fontId="25" fillId="4" borderId="19" xfId="1" applyNumberFormat="1" applyFont="1" applyFill="1" applyBorder="1" applyAlignment="1">
      <alignment horizontal="right" vertical="center"/>
    </xf>
    <xf numFmtId="2" fontId="27" fillId="6" borderId="4" xfId="1" applyNumberFormat="1" applyFont="1" applyFill="1" applyBorder="1" applyAlignment="1">
      <alignment horizontal="right" vertical="center"/>
    </xf>
    <xf numFmtId="2" fontId="27" fillId="6" borderId="17" xfId="1" applyNumberFormat="1" applyFont="1" applyFill="1" applyBorder="1" applyAlignment="1">
      <alignment horizontal="right" vertical="center"/>
    </xf>
    <xf numFmtId="0" fontId="28" fillId="4" borderId="14" xfId="0" applyFont="1" applyFill="1" applyBorder="1" applyAlignment="1">
      <alignment vertical="center"/>
    </xf>
    <xf numFmtId="0" fontId="15" fillId="3" borderId="20" xfId="0" applyFont="1" applyFill="1" applyBorder="1" applyAlignment="1">
      <alignment horizontal="right" vertical="center"/>
    </xf>
    <xf numFmtId="2" fontId="27" fillId="6" borderId="21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horizontal="right" vertical="center"/>
    </xf>
    <xf numFmtId="3" fontId="19" fillId="4" borderId="10" xfId="0" applyNumberFormat="1" applyFont="1" applyFill="1" applyBorder="1" applyAlignment="1">
      <alignment vertical="center"/>
    </xf>
    <xf numFmtId="0" fontId="29" fillId="0" borderId="3" xfId="1" applyFont="1" applyBorder="1" applyAlignment="1">
      <alignment horizontal="left" vertical="center" wrapText="1"/>
    </xf>
    <xf numFmtId="0" fontId="29" fillId="2" borderId="6" xfId="1" applyFont="1" applyFill="1" applyBorder="1" applyAlignment="1">
      <alignment horizontal="center" vertical="center"/>
    </xf>
    <xf numFmtId="0" fontId="29" fillId="5" borderId="7" xfId="1" applyFont="1" applyFill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9" fillId="0" borderId="0" xfId="1" applyFont="1"/>
    <xf numFmtId="0" fontId="30" fillId="5" borderId="2" xfId="1" applyFont="1" applyFill="1" applyBorder="1" applyAlignment="1" applyProtection="1">
      <alignment horizontal="center" vertical="center"/>
      <protection locked="0"/>
    </xf>
    <xf numFmtId="0" fontId="29" fillId="0" borderId="0" xfId="1" applyFont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7" borderId="5" xfId="1" applyFont="1" applyFill="1" applyBorder="1" applyAlignment="1">
      <alignment vertical="center"/>
    </xf>
    <xf numFmtId="1" fontId="4" fillId="7" borderId="5" xfId="1" applyNumberFormat="1" applyFont="1" applyFill="1" applyBorder="1" applyAlignment="1">
      <alignment vertical="center"/>
    </xf>
    <xf numFmtId="2" fontId="4" fillId="7" borderId="5" xfId="1" applyNumberFormat="1" applyFont="1" applyFill="1" applyBorder="1" applyAlignment="1">
      <alignment horizontal="right" vertical="center"/>
    </xf>
    <xf numFmtId="0" fontId="14" fillId="3" borderId="16" xfId="0" applyFont="1" applyFill="1" applyBorder="1" applyAlignment="1">
      <alignment vertical="center"/>
    </xf>
    <xf numFmtId="0" fontId="19" fillId="0" borderId="0" xfId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15" fillId="3" borderId="11" xfId="0" applyFont="1" applyFill="1" applyBorder="1" applyAlignment="1">
      <alignment vertical="center"/>
    </xf>
    <xf numFmtId="0" fontId="15" fillId="3" borderId="22" xfId="0" applyFont="1" applyFill="1" applyBorder="1" applyAlignment="1">
      <alignment vertical="center"/>
    </xf>
    <xf numFmtId="0" fontId="15" fillId="3" borderId="22" xfId="0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33" fillId="0" borderId="0" xfId="1" applyFont="1"/>
    <xf numFmtId="0" fontId="34" fillId="0" borderId="0" xfId="1" applyFont="1"/>
    <xf numFmtId="0" fontId="29" fillId="0" borderId="0" xfId="1" applyFont="1" applyAlignment="1">
      <alignment vertical="top" wrapText="1"/>
    </xf>
    <xf numFmtId="0" fontId="14" fillId="3" borderId="0" xfId="1" applyFont="1" applyFill="1" applyAlignment="1">
      <alignment vertical="center"/>
    </xf>
  </cellXfs>
  <cellStyles count="2">
    <cellStyle name="Standard" xfId="0" builtinId="0"/>
    <cellStyle name="Standard 2" xfId="1" xr:uid="{C63387D3-62C6-442F-B4FA-64FB0196CB7E}"/>
  </cellStyles>
  <dxfs count="1">
    <dxf>
      <font>
        <color rgb="FF99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F7EB-11E0-4797-A7A7-334B8BB0E4C6}">
  <sheetPr>
    <pageSetUpPr fitToPage="1"/>
  </sheetPr>
  <dimension ref="A1:D25"/>
  <sheetViews>
    <sheetView showGridLines="0" tabSelected="1" workbookViewId="0">
      <selection activeCell="D3" sqref="D3"/>
    </sheetView>
  </sheetViews>
  <sheetFormatPr baseColWidth="10" defaultColWidth="11.36328125" defaultRowHeight="14" x14ac:dyDescent="0.3"/>
  <cols>
    <col min="1" max="1" width="101" style="74" customWidth="1"/>
    <col min="2" max="2" width="18.26953125" style="74" customWidth="1"/>
    <col min="3" max="3" width="19.7265625" style="74" customWidth="1"/>
    <col min="4" max="4" width="19.1796875" style="74" customWidth="1"/>
    <col min="5" max="16384" width="11.36328125" style="74"/>
  </cols>
  <sheetData>
    <row r="1" spans="1:4" ht="28.5" customHeight="1" x14ac:dyDescent="0.3">
      <c r="A1" s="71" t="str">
        <f>VLOOKUP(ADDRESS(ROW(),COLUMN(),4,TRUE,"Start"),MxTexte,2,FALSE)</f>
        <v>Minergie-ECO - Berechnung des Albedos von Oberflächen</v>
      </c>
      <c r="B1" s="70"/>
      <c r="C1" s="70"/>
      <c r="D1" s="82" t="str" cm="1">
        <f t="array" ref="D1">VLOOKUP(ADDRESS(ROW(),COLUMN(),4,TRUE,"Start"),MxTexte,2,FALSE)&amp;" "&amp;Version</f>
        <v>Version 2023-1</v>
      </c>
    </row>
    <row r="3" spans="1:4" ht="20.25" customHeight="1" x14ac:dyDescent="0.3">
      <c r="A3" s="19" t="str">
        <f>VLOOKUP(ADDRESS(ROW(),COLUMN(),4,TRUE,"Start"),MxTexte,2,FALSE)</f>
        <v>Sprache</v>
      </c>
      <c r="B3" s="20"/>
      <c r="C3" s="20" t="str">
        <f>VLOOKUP(ADDRESS(ROW(),COLUMN(),4,TRUE,"Start"),MxTexte,2,FALSE)</f>
        <v xml:space="preserve">Sprache/Langue/Lingua/Language </v>
      </c>
      <c r="D3" s="75" t="s">
        <v>74</v>
      </c>
    </row>
    <row r="4" spans="1:4" ht="26.25" customHeight="1" x14ac:dyDescent="0.3"/>
    <row r="5" spans="1:4" ht="20.25" customHeight="1" x14ac:dyDescent="0.3">
      <c r="A5" s="92" t="str">
        <f>VLOOKUP(ADDRESS(ROW(),COLUMN(),4,TRUE,"Start"),MxTexte,2,FALSE)</f>
        <v>Anleitung</v>
      </c>
      <c r="B5" s="92"/>
      <c r="C5" s="92"/>
      <c r="D5" s="92"/>
    </row>
    <row r="6" spans="1:4" ht="6" customHeight="1" x14ac:dyDescent="0.3">
      <c r="A6" s="21"/>
      <c r="B6" s="21"/>
      <c r="C6" s="21"/>
      <c r="D6" s="21"/>
    </row>
    <row r="7" spans="1:4" ht="17.25" customHeight="1" x14ac:dyDescent="0.3">
      <c r="A7" s="91" t="str">
        <f t="shared" ref="A7:A13" si="0">VLOOKUP(ADDRESS(ROW(),COLUMN(),4,TRUE,"Start"),MxTexte,2,FALSE)</f>
        <v>1. Wählen Sie oben rechts in diesem Blatt die korrekte Sprache aus.</v>
      </c>
      <c r="B7" s="91"/>
      <c r="C7" s="91"/>
      <c r="D7" s="91"/>
    </row>
    <row r="8" spans="1:4" ht="18.75" customHeight="1" x14ac:dyDescent="0.3">
      <c r="A8" s="91" t="str">
        <f t="shared" si="0"/>
        <v xml:space="preserve">2. Wechseln Sie auf das Blatt "Berechnung_Calculation". </v>
      </c>
      <c r="B8" s="91"/>
      <c r="C8" s="91"/>
      <c r="D8" s="91"/>
    </row>
    <row r="9" spans="1:4" ht="18.75" customHeight="1" x14ac:dyDescent="0.3">
      <c r="A9" s="91" t="str">
        <f t="shared" si="0"/>
        <v>3. Wählen Sie in der Spalte "Oberfläche" einen Oberflächentyp aus und geben in der Spalte "Bezeichnung" einen Text, der die Oberfläche beschreibt, ein.</v>
      </c>
      <c r="B9" s="91"/>
      <c r="C9" s="91"/>
      <c r="D9" s="91"/>
    </row>
    <row r="10" spans="1:4" ht="17.25" customHeight="1" x14ac:dyDescent="0.3">
      <c r="A10" s="91" t="str">
        <f t="shared" si="0"/>
        <v xml:space="preserve">    Sie können mehrere identische Oberflächentypen erfassen, wenn Sie verscheidene Oberflächen abbilden wollen.</v>
      </c>
      <c r="B10" s="91"/>
      <c r="C10" s="91"/>
      <c r="D10" s="91"/>
    </row>
    <row r="11" spans="1:4" ht="17.25" customHeight="1" x14ac:dyDescent="0.3">
      <c r="A11" s="91" t="str">
        <f t="shared" si="0"/>
        <v xml:space="preserve">4. Erfassen Sie in den Spalten "Materialgruppe" und "Material" das Material der Oberfläche. </v>
      </c>
      <c r="B11" s="91"/>
      <c r="C11" s="91"/>
      <c r="D11" s="91"/>
    </row>
    <row r="12" spans="1:4" ht="17.25" customHeight="1" x14ac:dyDescent="0.3">
      <c r="A12" s="91" t="str">
        <f t="shared" si="0"/>
        <v>5. Erfassen Sie die Fläche der Oberfläche.</v>
      </c>
      <c r="B12" s="91"/>
      <c r="C12" s="91"/>
      <c r="D12" s="91"/>
    </row>
    <row r="13" spans="1:4" ht="32.25" customHeight="1" x14ac:dyDescent="0.3">
      <c r="A13" s="91" t="str">
        <f t="shared" si="0"/>
        <v>6. Übertragen Sie das Ergebnis in der Zelle D21 in die Labelplattform. Es resultieren nur Punkte, wenn für alle Oberflächentypen die Minimalwerte erreicht werden.</v>
      </c>
      <c r="B13" s="91"/>
      <c r="C13" s="91"/>
      <c r="D13" s="91"/>
    </row>
    <row r="14" spans="1:4" ht="12" customHeight="1" x14ac:dyDescent="0.3"/>
    <row r="15" spans="1:4" ht="20.25" customHeight="1" x14ac:dyDescent="0.3">
      <c r="A15" s="19" t="str">
        <f>VLOOKUP(ADDRESS(ROW(),COLUMN(),4,TRUE,"Start"),MxTexte,2,FALSE)</f>
        <v>Zusammenfassung der Ergebnisse</v>
      </c>
      <c r="B15" s="22"/>
      <c r="C15" s="22" t="str">
        <f>VLOOKUP(ADDRESS(ROW(),COLUMN(),4,TRUE,"Start"),MxTexte,2,FALSE)</f>
        <v>Fläche</v>
      </c>
      <c r="D15" s="23" t="str">
        <f>VLOOKUP(ADDRESS(ROW(),COLUMN(),4,TRUE,"Start"),MxTexte,2,FALSE)</f>
        <v>Albedo</v>
      </c>
    </row>
    <row r="16" spans="1:4" ht="6" customHeight="1" x14ac:dyDescent="0.3">
      <c r="A16" s="21"/>
      <c r="B16" s="24"/>
      <c r="C16" s="24"/>
      <c r="D16" s="24"/>
    </row>
    <row r="17" spans="1:4" ht="14.5" thickBot="1" x14ac:dyDescent="0.35">
      <c r="A17" s="53" t="str">
        <f>Berechnung_Calculation!B27</f>
        <v>Fassadenflächen (opak)</v>
      </c>
      <c r="B17" s="54"/>
      <c r="C17" s="57">
        <f>Berechnung_Calculation!F27</f>
        <v>0</v>
      </c>
      <c r="D17" s="59">
        <f>Berechnung_Calculation!G27</f>
        <v>0</v>
      </c>
    </row>
    <row r="18" spans="1:4" ht="15" thickTop="1" thickBot="1" x14ac:dyDescent="0.35">
      <c r="A18" s="55" t="str">
        <f>Berechnung_Calculation!B28</f>
        <v>Flachdächer (unbegrünt)</v>
      </c>
      <c r="B18" s="56"/>
      <c r="C18" s="58">
        <f>Berechnung_Calculation!F28</f>
        <v>0</v>
      </c>
      <c r="D18" s="60">
        <f>Berechnung_Calculation!G28</f>
        <v>0</v>
      </c>
    </row>
    <row r="19" spans="1:4" ht="15" thickTop="1" thickBot="1" x14ac:dyDescent="0.35">
      <c r="A19" s="55" t="str">
        <f>Berechnung_Calculation!B29</f>
        <v>Geneigte Dächer</v>
      </c>
      <c r="B19" s="56"/>
      <c r="C19" s="58">
        <f>Berechnung_Calculation!F29</f>
        <v>0</v>
      </c>
      <c r="D19" s="60">
        <f>Berechnung_Calculation!G29</f>
        <v>0</v>
      </c>
    </row>
    <row r="20" spans="1:4" ht="15" thickTop="1" thickBot="1" x14ac:dyDescent="0.35">
      <c r="A20" s="55" t="str">
        <f>Berechnung_Calculation!B30</f>
        <v>Beläge (Aussenbereich)</v>
      </c>
      <c r="B20" s="56"/>
      <c r="C20" s="58">
        <f>Berechnung_Calculation!F30</f>
        <v>0</v>
      </c>
      <c r="D20" s="60">
        <f>Berechnung_Calculation!G30</f>
        <v>0</v>
      </c>
    </row>
    <row r="21" spans="1:4" s="76" customFormat="1" ht="20.25" customHeight="1" thickTop="1" x14ac:dyDescent="0.35">
      <c r="A21" s="78" t="str">
        <f>VLOOKUP(ADDRESS(ROW(),COLUMN(),4,TRUE,"Start"),MxTexte,2,FALSE)</f>
        <v>Ergebnis (zu übertragen in die Label-Plattform)</v>
      </c>
      <c r="B21" s="78"/>
      <c r="C21" s="79"/>
      <c r="D21" s="80" t="str">
        <f>Berechnung_Calculation!F31&amp;" "&amp;Berechnung_Calculation!G31</f>
        <v>2 Punkte</v>
      </c>
    </row>
    <row r="22" spans="1:4" ht="27.75" customHeight="1" x14ac:dyDescent="0.3"/>
    <row r="23" spans="1:4" ht="20.25" customHeight="1" x14ac:dyDescent="0.3">
      <c r="A23" s="92" t="str">
        <f>VLOOKUP(ADDRESS(ROW(),COLUMN(),4,TRUE,"Start"),MxTexte,2,FALSE)</f>
        <v>Legende</v>
      </c>
      <c r="B23" s="92"/>
      <c r="C23" s="92"/>
      <c r="D23" s="92"/>
    </row>
    <row r="24" spans="1:4" ht="5.25" customHeight="1" x14ac:dyDescent="0.3"/>
    <row r="25" spans="1:4" ht="33.75" customHeight="1" x14ac:dyDescent="0.3">
      <c r="A25" s="66" t="str">
        <f>VLOOKUP(ADDRESS(ROW(),COLUMN(),4,TRUE,"Start"),MxTexte,2,FALSE)</f>
        <v>Im Blatt "Berechnung_Calculation" finden Sie die folgenden Typen und Farbcodes der Felder:</v>
      </c>
      <c r="B25" s="67" t="str">
        <f>VLOOKUP(ADDRESS(ROW(),COLUMN(),4,TRUE,"Start"),MxTexte,2,FALSE)</f>
        <v>Eingabefeld</v>
      </c>
      <c r="C25" s="68" t="str">
        <f>VLOOKUP(ADDRESS(ROW(),COLUMN(),4,TRUE,"Start"),MxTexte,2,FALSE)</f>
        <v>Listenfeld</v>
      </c>
      <c r="D25" s="69" t="str">
        <f>VLOOKUP(ADDRESS(ROW(),COLUMN(),4,TRUE,"Start"),MxTexte,2,FALSE)</f>
        <v>Ausgabefeld</v>
      </c>
    </row>
  </sheetData>
  <sheetProtection algorithmName="SHA-512" hashValue="/iSwtald6wLQxwgakmo1gDy3yOuD6VYvMNM2fbsbX8RFHS/8/Bx+kx1An9bRAspi8WxlW6P6cMdHbxZIK+dqHA==" saltValue="uaQwsAY2KXeGqz0fR5d+6g==" spinCount="100000" sheet="1" objects="1" scenarios="1" selectLockedCells="1"/>
  <mergeCells count="9">
    <mergeCell ref="A12:D12"/>
    <mergeCell ref="A13:D13"/>
    <mergeCell ref="A23:D23"/>
    <mergeCell ref="A5:D5"/>
    <mergeCell ref="A7:D7"/>
    <mergeCell ref="A8:D8"/>
    <mergeCell ref="A9:D9"/>
    <mergeCell ref="A10:D10"/>
    <mergeCell ref="A11:D11"/>
  </mergeCells>
  <dataValidations count="1">
    <dataValidation type="list" allowBlank="1" showInputMessage="1" showErrorMessage="1" sqref="D3" xr:uid="{125AA1D4-9972-4FC4-94F0-72CFC7428F8D}">
      <formula1>LstSprache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 alignWithMargins="0">
    <oddHeader>&amp;L&amp;"Arial,Standard"&amp;9Minergie-ECO&amp;R&amp;"Arial,Standard"&amp;9Albedo-Tool</oddHeader>
    <oddFooter>&amp;L&amp;"Arial,Standard"&amp;9Druck vom &amp;D&amp;C&amp;"Arial,Standard"&amp;9https://www.minergie.ch/de/zertifizieren/eco/&amp;R&amp;"Arial,Standard"&amp;9&amp;P/&amp;N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showGridLines="0" workbookViewId="0">
      <selection activeCell="B5" sqref="B5"/>
    </sheetView>
  </sheetViews>
  <sheetFormatPr baseColWidth="10" defaultColWidth="11.36328125" defaultRowHeight="14" x14ac:dyDescent="0.3"/>
  <cols>
    <col min="1" max="1" width="4.81640625" style="26" customWidth="1"/>
    <col min="2" max="2" width="28.54296875" style="26" customWidth="1"/>
    <col min="3" max="3" width="49.81640625" style="26" customWidth="1"/>
    <col min="4" max="4" width="32.54296875" style="26" customWidth="1"/>
    <col min="5" max="5" width="49.54296875" style="26" customWidth="1"/>
    <col min="6" max="16384" width="11.36328125" style="26"/>
  </cols>
  <sheetData>
    <row r="1" spans="1:9" ht="28.5" customHeight="1" x14ac:dyDescent="0.3">
      <c r="A1" s="72" t="str">
        <f>Start!A1</f>
        <v>Minergie-ECO - Berechnung des Albedos von Oberflächen</v>
      </c>
      <c r="B1" s="72"/>
      <c r="C1" s="72"/>
      <c r="D1" s="72"/>
      <c r="E1" s="72"/>
      <c r="F1" s="72"/>
      <c r="G1" s="73" t="str">
        <f>Start!D1</f>
        <v>Version 2023-1</v>
      </c>
      <c r="H1" s="72"/>
      <c r="I1" s="72"/>
    </row>
    <row r="2" spans="1:9" ht="16" thickBot="1" x14ac:dyDescent="0.4">
      <c r="A2" s="83"/>
    </row>
    <row r="3" spans="1:9" ht="15.5" x14ac:dyDescent="0.3">
      <c r="A3" s="25" t="str">
        <f t="shared" ref="A3:G3" si="0">VLOOKUP(ADDRESS(ROW(),COLUMN(),4,TRUE,"Berechnung_Calculation"),MxTexte,2,FALSE)</f>
        <v>Nr.</v>
      </c>
      <c r="B3" s="84" t="str">
        <f t="shared" si="0"/>
        <v>Oberfläche</v>
      </c>
      <c r="C3" s="85" t="str">
        <f t="shared" si="0"/>
        <v>Bezeichnung</v>
      </c>
      <c r="D3" s="85" t="str">
        <f t="shared" si="0"/>
        <v>Materialgruppe</v>
      </c>
      <c r="E3" s="85" t="str">
        <f t="shared" si="0"/>
        <v>Material</v>
      </c>
      <c r="F3" s="86" t="str">
        <f t="shared" si="0"/>
        <v>Fläche</v>
      </c>
      <c r="G3" s="35" t="str">
        <f t="shared" si="0"/>
        <v>Albedo</v>
      </c>
    </row>
    <row r="4" spans="1:9" ht="14.5" thickBot="1" x14ac:dyDescent="0.35">
      <c r="A4" s="49"/>
      <c r="B4" s="50"/>
      <c r="C4" s="50"/>
      <c r="D4" s="50"/>
      <c r="E4" s="50"/>
      <c r="F4" s="51" t="s">
        <v>135</v>
      </c>
      <c r="G4" s="52" t="s">
        <v>134</v>
      </c>
    </row>
    <row r="5" spans="1:9" ht="14.5" thickBot="1" x14ac:dyDescent="0.35">
      <c r="A5" s="27">
        <v>1</v>
      </c>
      <c r="B5" s="28"/>
      <c r="C5" s="29"/>
      <c r="D5" s="28"/>
      <c r="E5" s="28"/>
      <c r="F5" s="36"/>
      <c r="G5" s="27" t="str">
        <f t="shared" ref="G5:G24" si="1">IFERROR(VLOOKUP(E5,MxMaterial,2,FALSE),"")</f>
        <v/>
      </c>
    </row>
    <row r="6" spans="1:9" ht="14.5" thickBot="1" x14ac:dyDescent="0.35">
      <c r="A6" s="30">
        <v>2</v>
      </c>
      <c r="B6" s="31"/>
      <c r="C6" s="32"/>
      <c r="D6" s="28"/>
      <c r="E6" s="31"/>
      <c r="F6" s="37"/>
      <c r="G6" s="30" t="str">
        <f t="shared" si="1"/>
        <v/>
      </c>
    </row>
    <row r="7" spans="1:9" ht="14.5" thickBot="1" x14ac:dyDescent="0.35">
      <c r="A7" s="30">
        <v>3</v>
      </c>
      <c r="B7" s="31"/>
      <c r="C7" s="32"/>
      <c r="D7" s="28"/>
      <c r="E7" s="31"/>
      <c r="F7" s="37"/>
      <c r="G7" s="30" t="str">
        <f t="shared" si="1"/>
        <v/>
      </c>
    </row>
    <row r="8" spans="1:9" ht="14.5" thickBot="1" x14ac:dyDescent="0.35">
      <c r="A8" s="30">
        <v>4</v>
      </c>
      <c r="B8" s="31"/>
      <c r="C8" s="32"/>
      <c r="D8" s="28"/>
      <c r="E8" s="31"/>
      <c r="F8" s="37"/>
      <c r="G8" s="30" t="str">
        <f t="shared" si="1"/>
        <v/>
      </c>
    </row>
    <row r="9" spans="1:9" ht="14.5" thickBot="1" x14ac:dyDescent="0.35">
      <c r="A9" s="30">
        <v>5</v>
      </c>
      <c r="B9" s="31"/>
      <c r="C9" s="32"/>
      <c r="D9" s="28"/>
      <c r="E9" s="31"/>
      <c r="F9" s="37"/>
      <c r="G9" s="30" t="str">
        <f t="shared" si="1"/>
        <v/>
      </c>
    </row>
    <row r="10" spans="1:9" ht="14.5" thickBot="1" x14ac:dyDescent="0.35">
      <c r="A10" s="30">
        <v>6</v>
      </c>
      <c r="B10" s="31"/>
      <c r="C10" s="32"/>
      <c r="D10" s="28"/>
      <c r="E10" s="31"/>
      <c r="F10" s="37"/>
      <c r="G10" s="30" t="str">
        <f t="shared" si="1"/>
        <v/>
      </c>
    </row>
    <row r="11" spans="1:9" ht="14.5" thickBot="1" x14ac:dyDescent="0.35">
      <c r="A11" s="30">
        <v>7</v>
      </c>
      <c r="B11" s="31"/>
      <c r="C11" s="32"/>
      <c r="D11" s="28"/>
      <c r="E11" s="31"/>
      <c r="F11" s="37"/>
      <c r="G11" s="30" t="str">
        <f t="shared" si="1"/>
        <v/>
      </c>
    </row>
    <row r="12" spans="1:9" ht="14.5" thickBot="1" x14ac:dyDescent="0.35">
      <c r="A12" s="30">
        <v>8</v>
      </c>
      <c r="B12" s="31"/>
      <c r="C12" s="32"/>
      <c r="D12" s="28"/>
      <c r="E12" s="31"/>
      <c r="F12" s="37"/>
      <c r="G12" s="30" t="str">
        <f t="shared" si="1"/>
        <v/>
      </c>
    </row>
    <row r="13" spans="1:9" ht="14.5" thickBot="1" x14ac:dyDescent="0.35">
      <c r="A13" s="30">
        <v>9</v>
      </c>
      <c r="B13" s="31"/>
      <c r="C13" s="32"/>
      <c r="D13" s="28"/>
      <c r="E13" s="31"/>
      <c r="F13" s="37"/>
      <c r="G13" s="30" t="str">
        <f t="shared" si="1"/>
        <v/>
      </c>
    </row>
    <row r="14" spans="1:9" ht="14.5" thickBot="1" x14ac:dyDescent="0.35">
      <c r="A14" s="30">
        <v>10</v>
      </c>
      <c r="B14" s="31"/>
      <c r="C14" s="32"/>
      <c r="D14" s="28"/>
      <c r="E14" s="31"/>
      <c r="F14" s="37"/>
      <c r="G14" s="30" t="str">
        <f t="shared" si="1"/>
        <v/>
      </c>
    </row>
    <row r="15" spans="1:9" ht="14.5" thickBot="1" x14ac:dyDescent="0.35">
      <c r="A15" s="30">
        <v>11</v>
      </c>
      <c r="B15" s="31"/>
      <c r="C15" s="32"/>
      <c r="D15" s="28"/>
      <c r="E15" s="31"/>
      <c r="F15" s="37"/>
      <c r="G15" s="30" t="str">
        <f t="shared" si="1"/>
        <v/>
      </c>
    </row>
    <row r="16" spans="1:9" ht="14.5" thickBot="1" x14ac:dyDescent="0.35">
      <c r="A16" s="30">
        <v>12</v>
      </c>
      <c r="B16" s="31"/>
      <c r="C16" s="32"/>
      <c r="D16" s="28"/>
      <c r="E16" s="31"/>
      <c r="F16" s="37"/>
      <c r="G16" s="30" t="str">
        <f t="shared" si="1"/>
        <v/>
      </c>
    </row>
    <row r="17" spans="1:7" ht="14.5" thickBot="1" x14ac:dyDescent="0.35">
      <c r="A17" s="30">
        <v>13</v>
      </c>
      <c r="B17" s="31"/>
      <c r="C17" s="32"/>
      <c r="D17" s="28"/>
      <c r="E17" s="31"/>
      <c r="F17" s="37"/>
      <c r="G17" s="30" t="str">
        <f t="shared" si="1"/>
        <v/>
      </c>
    </row>
    <row r="18" spans="1:7" ht="14.5" thickBot="1" x14ac:dyDescent="0.35">
      <c r="A18" s="30">
        <v>14</v>
      </c>
      <c r="B18" s="31"/>
      <c r="C18" s="32"/>
      <c r="D18" s="28"/>
      <c r="E18" s="31"/>
      <c r="F18" s="37"/>
      <c r="G18" s="30" t="str">
        <f t="shared" si="1"/>
        <v/>
      </c>
    </row>
    <row r="19" spans="1:7" ht="14.5" thickBot="1" x14ac:dyDescent="0.35">
      <c r="A19" s="30">
        <v>15</v>
      </c>
      <c r="B19" s="31"/>
      <c r="C19" s="32"/>
      <c r="D19" s="28"/>
      <c r="E19" s="31"/>
      <c r="F19" s="37"/>
      <c r="G19" s="30" t="str">
        <f t="shared" si="1"/>
        <v/>
      </c>
    </row>
    <row r="20" spans="1:7" ht="14.5" thickBot="1" x14ac:dyDescent="0.35">
      <c r="A20" s="30">
        <v>16</v>
      </c>
      <c r="B20" s="31"/>
      <c r="C20" s="32"/>
      <c r="D20" s="28"/>
      <c r="E20" s="31"/>
      <c r="F20" s="37"/>
      <c r="G20" s="30" t="str">
        <f t="shared" si="1"/>
        <v/>
      </c>
    </row>
    <row r="21" spans="1:7" ht="14.5" thickBot="1" x14ac:dyDescent="0.35">
      <c r="A21" s="30">
        <v>17</v>
      </c>
      <c r="B21" s="31"/>
      <c r="C21" s="32"/>
      <c r="D21" s="28"/>
      <c r="E21" s="31"/>
      <c r="F21" s="37"/>
      <c r="G21" s="30" t="str">
        <f t="shared" si="1"/>
        <v/>
      </c>
    </row>
    <row r="22" spans="1:7" ht="14.5" thickBot="1" x14ac:dyDescent="0.35">
      <c r="A22" s="30">
        <v>18</v>
      </c>
      <c r="B22" s="31"/>
      <c r="C22" s="32"/>
      <c r="D22" s="28"/>
      <c r="E22" s="31"/>
      <c r="F22" s="37"/>
      <c r="G22" s="30" t="str">
        <f t="shared" si="1"/>
        <v/>
      </c>
    </row>
    <row r="23" spans="1:7" ht="14.5" thickBot="1" x14ac:dyDescent="0.35">
      <c r="A23" s="30">
        <v>19</v>
      </c>
      <c r="B23" s="31"/>
      <c r="C23" s="32"/>
      <c r="D23" s="28"/>
      <c r="E23" s="31"/>
      <c r="F23" s="37"/>
      <c r="G23" s="30" t="str">
        <f t="shared" si="1"/>
        <v/>
      </c>
    </row>
    <row r="24" spans="1:7" ht="14.5" thickBot="1" x14ac:dyDescent="0.35">
      <c r="A24" s="30">
        <v>20</v>
      </c>
      <c r="B24" s="33"/>
      <c r="C24" s="34"/>
      <c r="D24" s="28"/>
      <c r="E24" s="33"/>
      <c r="F24" s="38"/>
      <c r="G24" s="30" t="str">
        <f t="shared" si="1"/>
        <v/>
      </c>
    </row>
    <row r="25" spans="1:7" ht="27.75" customHeight="1" x14ac:dyDescent="0.3">
      <c r="A25" s="46"/>
      <c r="B25" s="41"/>
      <c r="C25" s="41"/>
      <c r="D25" s="47"/>
      <c r="E25" s="41"/>
      <c r="F25" s="42"/>
      <c r="G25" s="46"/>
    </row>
    <row r="26" spans="1:7" ht="23.25" customHeight="1" thickBot="1" x14ac:dyDescent="0.35">
      <c r="A26" s="48"/>
      <c r="B26" s="81" t="str">
        <f t="shared" ref="B26" si="2">VLOOKUP(ADDRESS(ROW(),COLUMN(),4,TRUE,"Berechnung_Calculation"),MxTexte,2,FALSE)</f>
        <v xml:space="preserve">Ergebnisse </v>
      </c>
      <c r="C26" s="48"/>
      <c r="D26" s="48"/>
      <c r="E26" s="48"/>
      <c r="F26" s="64" t="str">
        <f t="shared" ref="F26:G26" si="3">VLOOKUP(ADDRESS(ROW(),COLUMN(),4,TRUE,"Berechnung_Calculation"),MxTexte,2,FALSE)</f>
        <v>Fläche</v>
      </c>
      <c r="G26" s="62" t="str">
        <f t="shared" si="3"/>
        <v>Albedo</v>
      </c>
    </row>
    <row r="27" spans="1:7" ht="14.5" thickBot="1" x14ac:dyDescent="0.35">
      <c r="A27" s="39"/>
      <c r="B27" s="40" t="str">
        <f>Constants!B71</f>
        <v>Fassadenflächen (opak)</v>
      </c>
      <c r="C27" s="40"/>
      <c r="D27" s="40"/>
      <c r="E27" s="61" t="b">
        <f>IF(OR(G27&gt;Constants!D71,F27=0),TRUE,FALSE)</f>
        <v>1</v>
      </c>
      <c r="F27" s="65">
        <f>SUMIF($B$5:$B$24,$B27,$F$5:$F$24)</f>
        <v>0</v>
      </c>
      <c r="G27" s="63" cm="1">
        <f t="array" ref="G27">IFERROR(SUMPRODUCT(($B$5:$B$24=$B27)*$F$5:$F$24,$G$5:$G$24)/$F27,0)</f>
        <v>0</v>
      </c>
    </row>
    <row r="28" spans="1:7" ht="14.5" thickBot="1" x14ac:dyDescent="0.35">
      <c r="A28" s="40"/>
      <c r="B28" s="40" t="str">
        <f>Constants!B72</f>
        <v>Flachdächer (unbegrünt)</v>
      </c>
      <c r="C28" s="40"/>
      <c r="D28" s="40"/>
      <c r="E28" s="61" t="b">
        <f>IF(OR(G28&gt;Constants!D72,F28=0),TRUE,FALSE)</f>
        <v>1</v>
      </c>
      <c r="F28" s="65">
        <f t="shared" ref="F28:F30" si="4">SUMIF($B$5:$B$24,$B28,$F$5:$F$24)</f>
        <v>0</v>
      </c>
      <c r="G28" s="63" cm="1">
        <f t="array" ref="G28">IFERROR(SUMPRODUCT(($B$5:$B$24=$B28)*$F$5:$F$24,$G$5:$G$24)/$F28,0)</f>
        <v>0</v>
      </c>
    </row>
    <row r="29" spans="1:7" ht="14.5" thickBot="1" x14ac:dyDescent="0.35">
      <c r="A29" s="39"/>
      <c r="B29" s="40" t="str">
        <f>Constants!B73</f>
        <v>Geneigte Dächer</v>
      </c>
      <c r="C29" s="40"/>
      <c r="D29" s="40"/>
      <c r="E29" s="61" t="b">
        <f>IF(OR(G29&gt;Constants!D73,F29=0),TRUE,FALSE)</f>
        <v>1</v>
      </c>
      <c r="F29" s="65">
        <f t="shared" si="4"/>
        <v>0</v>
      </c>
      <c r="G29" s="63" cm="1">
        <f t="array" ref="G29">IFERROR(SUMPRODUCT(($B$5:$B$24=$B29)*$F$5:$F$24,$G$5:$G$24)/$F29,0)</f>
        <v>0</v>
      </c>
    </row>
    <row r="30" spans="1:7" ht="14.5" thickBot="1" x14ac:dyDescent="0.35">
      <c r="A30" s="40"/>
      <c r="B30" s="40" t="str">
        <f>Constants!B74</f>
        <v>Beläge (Aussenbereich)</v>
      </c>
      <c r="C30" s="40"/>
      <c r="D30" s="40"/>
      <c r="E30" s="61" t="b">
        <f>IF(OR(G30&gt;Constants!D74,F30=0),TRUE,FALSE)</f>
        <v>1</v>
      </c>
      <c r="F30" s="65">
        <f t="shared" si="4"/>
        <v>0</v>
      </c>
      <c r="G30" s="63" cm="1">
        <f t="array" ref="G30">IFERROR(SUMPRODUCT(($B$5:$B$24=$B30)*$F$5:$F$24,$G$5:$G$24)/$F30,0)</f>
        <v>0</v>
      </c>
    </row>
    <row r="31" spans="1:7" ht="18.75" customHeight="1" thickBot="1" x14ac:dyDescent="0.35">
      <c r="A31" s="48"/>
      <c r="B31" s="77" t="str">
        <f>VLOOKUP(ADDRESS(ROW(),COLUMN(),4,TRUE,"Berechnung_Calculation"),MxTexte,2,FALSE)</f>
        <v>Ergebnis (zu übertragen in die Label-Plattform)</v>
      </c>
      <c r="C31" s="77"/>
      <c r="D31" s="77"/>
      <c r="E31" s="77"/>
      <c r="F31" s="77">
        <f>IF(COUNTIF(E27:E30,TRUE)=4,CstPoints,0)</f>
        <v>2</v>
      </c>
      <c r="G31" s="77" t="str">
        <f>VLOOKUP(ADDRESS(ROW(),COLUMN(),4,TRUE,"Berechnung_Calculation"),MxTexte,2,FALSE)</f>
        <v>Punkte</v>
      </c>
    </row>
  </sheetData>
  <sheetProtection algorithmName="SHA-512" hashValue="hcXL8kf/j5rA2btbW5HMUFupvecx5ocC+3FgT4ddv3JTnEenRb3h5PnL+4fqC3imVXEZHe79Jjw8/gG4T35YDg==" saltValue="32Qh4C6uCRJL0refkOukvA==" spinCount="100000" sheet="1" objects="1" scenarios="1" selectLockedCells="1"/>
  <conditionalFormatting sqref="G27:G30">
    <cfRule type="expression" dxfId="0" priority="4">
      <formula>$E27=FALSE</formula>
    </cfRule>
  </conditionalFormatting>
  <dataValidations count="6">
    <dataValidation type="list" allowBlank="1" showInputMessage="1" showErrorMessage="1" promptTitle="Oberfläche/Finition/Superficie" prompt="Wählen Sie den zutreffenden Listeintrag._x000a_Sélectionnez l'entrée de liste appropriée._x000a_Selezionare la voce dell'elenco applicabile." sqref="B6:B24" xr:uid="{00000000-0002-0000-0000-000000000000}">
      <formula1>LstOberflaeche</formula1>
    </dataValidation>
    <dataValidation type="list" allowBlank="1" showInputMessage="1" showErrorMessage="1" promptTitle="Material/Matériau/Materiale" prompt="Wählen Sie einen zutreffenden Listeintrag._x000a_Sélectionnez une entrée de liste appropriée._x000a_Selezionare una voce dell'elenco applicabile." sqref="E5:E24" xr:uid="{00000000-0002-0000-0000-000002000000}">
      <formula1>INDIRECT(VLOOKUP($D5,MxMatGruppe,2,FALSE))</formula1>
    </dataValidation>
    <dataValidation type="list" allowBlank="1" showInputMessage="1" showErrorMessage="1" promptTitle="Mat.Gruppe/Groupe Mat/Gruppo Mat" prompt="Wählen Sie einen zutreffenden Listeintrag._x000a_Sélectionnez une entrée de liste appropriée._x000a_Selezionare una voce dell'elenco applicabile." sqref="D5:D24" xr:uid="{0D1398C6-BEFD-4B89-A51A-4283AD1AC91D}">
      <formula1>INDIRECT(VLOOKUP($B5,MxOberflaeche,2,FALSE))</formula1>
    </dataValidation>
    <dataValidation type="textLength" allowBlank="1" showInputMessage="1" showErrorMessage="1" promptTitle="Bezeichnung/Désign./Designazione" prompt="Geben Sie eine nachvollziehbare Bezeichnung für die Oberfläche ein._x000a_Saisissez un nom compréhensible pour la finition._x000a_Inserire un nome comprensibile per la superficie." sqref="C5:C24" xr:uid="{D95EDC1F-76AB-4C22-A359-812E3435652B}">
      <formula1>0</formula1>
      <formula2>155</formula2>
    </dataValidation>
    <dataValidation type="list" allowBlank="1" showInputMessage="1" showErrorMessage="1" promptTitle="Oberfläche/Finition/Superficie" prompt="Wählen Sie einen zutreffenden Listeintrag._x000a_Sélectionnez une entrée de liste appropriée._x000a_Selezionare una voce dell'elenco applicabile." sqref="B5" xr:uid="{CBD4571D-BEBF-4269-9DA8-0AFBF2BDAE4A}">
      <formula1>LstOberflaeche</formula1>
    </dataValidation>
    <dataValidation type="whole" allowBlank="1" showInputMessage="1" showErrorMessage="1" errorTitle="Fehler/Erreur/Errore" error="Sie müssen einen Wert zwischen 1 und 999999 eingeben._x000a_Vous devez saisir une valeur comprise entre 1 et 999999._x000a_È necessario inserire un valore compreso tra 1 e 999999." promptTitle="Fläche/Surface/Area" prompt="Geben Sie die Fläche der Oberfläche ein._x000a_Saisissez la surface de la finition._x000a_Inserire l'area della superficie." sqref="F5:F24" xr:uid="{419ED634-7019-407B-A855-D6FBA4BF7AE1}">
      <formula1>0</formula1>
      <formula2>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Header>&amp;L&amp;"Arial,Standard"&amp;9Minergie-ECO&amp;R&amp;"Arial,Standard"&amp;9Albedo-Tool</oddHeader>
    <oddFooter>&amp;L&amp;"Arial,Standard"&amp;9Druck vom &amp;D&amp;C&amp;"Arial,Standard"&amp;9https://www.minergie.ch/de/zertifizieren/eco/&amp;R&amp;"Arial,Standard"&amp;9&amp;P/&amp;N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5D68-E6AD-464B-BC2F-863D46027D5F}">
  <dimension ref="A1:R106"/>
  <sheetViews>
    <sheetView workbookViewId="0">
      <selection activeCell="B105" sqref="B105"/>
    </sheetView>
  </sheetViews>
  <sheetFormatPr baseColWidth="10" defaultColWidth="11.36328125" defaultRowHeight="14.5" x14ac:dyDescent="0.35"/>
  <cols>
    <col min="1" max="1" width="19.1796875" style="3" bestFit="1" customWidth="1"/>
    <col min="2" max="2" width="37.1796875" style="3" customWidth="1"/>
    <col min="3" max="3" width="14.81640625" style="3" customWidth="1"/>
    <col min="4" max="4" width="13.36328125" style="3" customWidth="1"/>
    <col min="5" max="5" width="20.26953125" style="3" customWidth="1"/>
    <col min="6" max="6" width="11.36328125" style="3"/>
    <col min="7" max="7" width="14.54296875" style="3" customWidth="1"/>
    <col min="8" max="8" width="13.81640625" style="3" customWidth="1"/>
    <col min="9" max="9" width="14.81640625" style="3" customWidth="1"/>
    <col min="10" max="10" width="21" style="3" bestFit="1" customWidth="1"/>
    <col min="11" max="24" width="16.36328125" style="3" customWidth="1"/>
    <col min="25" max="16384" width="11.36328125" style="3"/>
  </cols>
  <sheetData>
    <row r="1" spans="1:5" ht="23.5" x14ac:dyDescent="0.55000000000000004">
      <c r="A1" s="2" t="str">
        <f>Start!A1</f>
        <v>Minergie-ECO - Berechnung des Albedos von Oberflächen</v>
      </c>
    </row>
    <row r="3" spans="1:5" ht="18.5" x14ac:dyDescent="0.45">
      <c r="A3" s="4" t="s">
        <v>65</v>
      </c>
      <c r="B3" s="5"/>
      <c r="C3" s="5"/>
      <c r="D3" s="5"/>
      <c r="E3" s="5"/>
    </row>
    <row r="5" spans="1:5" x14ac:dyDescent="0.35">
      <c r="A5" s="6" t="s">
        <v>66</v>
      </c>
      <c r="B5" s="6" t="s">
        <v>1</v>
      </c>
      <c r="C5" s="6" t="s">
        <v>0</v>
      </c>
      <c r="D5" s="6" t="s">
        <v>147</v>
      </c>
      <c r="E5" s="6" t="s">
        <v>161</v>
      </c>
    </row>
    <row r="6" spans="1:5" x14ac:dyDescent="0.35">
      <c r="A6" s="3" t="s">
        <v>148</v>
      </c>
      <c r="B6" s="43" t="str">
        <f>Texte!B38</f>
        <v>Chaussierung (gebrochener Naturstein)</v>
      </c>
      <c r="C6" s="1">
        <v>0.42</v>
      </c>
      <c r="D6" t="s">
        <v>56</v>
      </c>
      <c r="E6" s="3" t="s">
        <v>403</v>
      </c>
    </row>
    <row r="7" spans="1:5" x14ac:dyDescent="0.35">
      <c r="B7" s="43" t="str">
        <f>Texte!B39</f>
        <v>Rasen</v>
      </c>
      <c r="C7" s="1">
        <v>0.25</v>
      </c>
      <c r="D7" t="s">
        <v>56</v>
      </c>
      <c r="E7" s="3" t="s">
        <v>403</v>
      </c>
    </row>
    <row r="8" spans="1:5" x14ac:dyDescent="0.35">
      <c r="B8" s="43" t="str">
        <f>Texte!B40</f>
        <v>Kiesbelag</v>
      </c>
      <c r="C8" s="1">
        <v>0.28999999999999998</v>
      </c>
      <c r="D8" t="s">
        <v>56</v>
      </c>
      <c r="E8" s="3" t="s">
        <v>403</v>
      </c>
    </row>
    <row r="9" spans="1:5" x14ac:dyDescent="0.35">
      <c r="B9" s="43" t="str">
        <f>Texte!B41</f>
        <v>Whitetopping auf Asphalt</v>
      </c>
      <c r="C9" s="1">
        <v>0.62</v>
      </c>
      <c r="D9" t="s">
        <v>56</v>
      </c>
      <c r="E9" s="3" t="s">
        <v>403</v>
      </c>
    </row>
    <row r="10" spans="1:5" x14ac:dyDescent="0.35">
      <c r="B10" s="43" t="str">
        <f>Texte!B42</f>
        <v>Asphalt hell</v>
      </c>
      <c r="C10" s="1">
        <v>0.33</v>
      </c>
      <c r="D10" t="s">
        <v>56</v>
      </c>
      <c r="E10" s="3" t="s">
        <v>403</v>
      </c>
    </row>
    <row r="11" spans="1:5" x14ac:dyDescent="0.35">
      <c r="B11" s="43" t="str">
        <f>Texte!B43</f>
        <v>Asphalt dunkel</v>
      </c>
      <c r="C11" s="1">
        <v>0.18</v>
      </c>
      <c r="D11" t="s">
        <v>56</v>
      </c>
      <c r="E11" s="3" t="s">
        <v>403</v>
      </c>
    </row>
    <row r="12" spans="1:5" x14ac:dyDescent="0.35">
      <c r="B12" s="43" t="str">
        <f>Texte!B44</f>
        <v>Steinplattenpﬂästerung</v>
      </c>
      <c r="C12" s="1">
        <v>0.45</v>
      </c>
      <c r="D12" t="s">
        <v>56</v>
      </c>
      <c r="E12" s="3" t="s">
        <v>403</v>
      </c>
    </row>
    <row r="13" spans="1:5" x14ac:dyDescent="0.35">
      <c r="B13" s="43" t="str">
        <f>Texte!B45</f>
        <v>Betonsteinpﬂästerung</v>
      </c>
      <c r="C13" s="1">
        <v>0.25</v>
      </c>
      <c r="D13" t="s">
        <v>56</v>
      </c>
      <c r="E13" s="3" t="s">
        <v>403</v>
      </c>
    </row>
    <row r="14" spans="1:5" x14ac:dyDescent="0.35">
      <c r="B14" s="43" t="str">
        <f>Texte!B46</f>
        <v>Betonbelag</v>
      </c>
      <c r="C14" s="1">
        <v>0.38</v>
      </c>
      <c r="D14" t="s">
        <v>56</v>
      </c>
      <c r="E14" s="3" t="s">
        <v>403</v>
      </c>
    </row>
    <row r="15" spans="1:5" x14ac:dyDescent="0.35">
      <c r="B15" s="43" t="str">
        <f>Texte!B47</f>
        <v>Rasengittersteinpﬂästerung</v>
      </c>
      <c r="C15" s="1">
        <v>0.25</v>
      </c>
      <c r="D15" t="s">
        <v>56</v>
      </c>
      <c r="E15" s="3" t="s">
        <v>403</v>
      </c>
    </row>
    <row r="16" spans="1:5" x14ac:dyDescent="0.35">
      <c r="B16" s="43" t="str">
        <f>Texte!B48</f>
        <v>Reﬂektierender Anstrich dunkel</v>
      </c>
      <c r="C16" s="1">
        <v>0.42</v>
      </c>
      <c r="D16" t="s">
        <v>55</v>
      </c>
      <c r="E16" s="3" t="s">
        <v>403</v>
      </c>
    </row>
    <row r="17" spans="2:5" x14ac:dyDescent="0.35">
      <c r="B17" s="43" t="str">
        <f>Texte!B49</f>
        <v>Reﬂektierender Anstrich mittel</v>
      </c>
      <c r="C17" s="1">
        <v>0.69</v>
      </c>
      <c r="D17" t="s">
        <v>55</v>
      </c>
      <c r="E17" s="3" t="s">
        <v>403</v>
      </c>
    </row>
    <row r="18" spans="2:5" x14ac:dyDescent="0.35">
      <c r="B18" s="43" t="str">
        <f>Texte!B50</f>
        <v>Reﬂektierender Anstrich hell</v>
      </c>
      <c r="C18" s="1">
        <v>0.81</v>
      </c>
      <c r="D18" t="s">
        <v>55</v>
      </c>
      <c r="E18" s="3" t="s">
        <v>403</v>
      </c>
    </row>
    <row r="19" spans="2:5" x14ac:dyDescent="0.35">
      <c r="B19" s="43" t="str">
        <f>Texte!B51</f>
        <v>Begrünungselement</v>
      </c>
      <c r="C19" s="1">
        <v>0.25</v>
      </c>
      <c r="D19" t="s">
        <v>4</v>
      </c>
      <c r="E19" s="3" t="s">
        <v>403</v>
      </c>
    </row>
    <row r="20" spans="2:5" x14ac:dyDescent="0.35">
      <c r="B20" s="43" t="str">
        <f>Texte!B52</f>
        <v>Steinverkleidung</v>
      </c>
      <c r="C20" s="1">
        <v>0.28000000000000003</v>
      </c>
      <c r="D20" t="s">
        <v>4</v>
      </c>
      <c r="E20" s="3" t="s">
        <v>403</v>
      </c>
    </row>
    <row r="21" spans="2:5" x14ac:dyDescent="0.35">
      <c r="B21" s="43" t="str">
        <f>Texte!B53</f>
        <v>Faserzementverkleidung dunkel</v>
      </c>
      <c r="C21" s="1">
        <v>0.26</v>
      </c>
      <c r="D21" t="s">
        <v>4</v>
      </c>
      <c r="E21" s="3" t="s">
        <v>403</v>
      </c>
    </row>
    <row r="22" spans="2:5" x14ac:dyDescent="0.35">
      <c r="B22" s="43" t="str">
        <f>Texte!B54</f>
        <v>Faserzementverkleidung mittel</v>
      </c>
      <c r="C22" s="1">
        <v>0.45</v>
      </c>
      <c r="D22" t="s">
        <v>4</v>
      </c>
      <c r="E22" s="3" t="s">
        <v>403</v>
      </c>
    </row>
    <row r="23" spans="2:5" x14ac:dyDescent="0.35">
      <c r="B23" s="43" t="str">
        <f>Texte!B55</f>
        <v>Faserzementverkleidung hell</v>
      </c>
      <c r="C23" s="1">
        <v>0.75</v>
      </c>
      <c r="D23" t="s">
        <v>4</v>
      </c>
      <c r="E23" s="3" t="s">
        <v>403</v>
      </c>
    </row>
    <row r="24" spans="2:5" x14ac:dyDescent="0.35">
      <c r="B24" s="43" t="str">
        <f>Texte!B56</f>
        <v>Faserzementverkleidung</v>
      </c>
      <c r="C24" s="1">
        <v>0.63</v>
      </c>
      <c r="D24" t="s">
        <v>4</v>
      </c>
      <c r="E24" s="3" t="s">
        <v>403</v>
      </c>
    </row>
    <row r="25" spans="2:5" x14ac:dyDescent="0.35">
      <c r="B25" s="43" t="str">
        <f>Texte!B57</f>
        <v>Metallblechverkleidung dunkel</v>
      </c>
      <c r="C25" s="1">
        <v>0.08</v>
      </c>
      <c r="D25" t="s">
        <v>4</v>
      </c>
      <c r="E25" s="3" t="s">
        <v>403</v>
      </c>
    </row>
    <row r="26" spans="2:5" x14ac:dyDescent="0.35">
      <c r="B26" s="43" t="str">
        <f>Texte!B58</f>
        <v>Metallblechverkleidung hell</v>
      </c>
      <c r="C26" s="1">
        <v>0.68</v>
      </c>
      <c r="D26" t="s">
        <v>4</v>
      </c>
      <c r="E26" s="3" t="s">
        <v>403</v>
      </c>
    </row>
    <row r="27" spans="2:5" x14ac:dyDescent="0.35">
      <c r="B27" s="43" t="str">
        <f>Texte!B59</f>
        <v>Metallblechverkleidung blank</v>
      </c>
      <c r="C27" s="1">
        <v>0.36</v>
      </c>
      <c r="D27" t="s">
        <v>4</v>
      </c>
      <c r="E27" s="3" t="s">
        <v>403</v>
      </c>
    </row>
    <row r="28" spans="2:5" x14ac:dyDescent="0.35">
      <c r="B28" s="43" t="str">
        <f>Texte!B60</f>
        <v>Photovoltaik</v>
      </c>
      <c r="C28" s="1">
        <v>0.16</v>
      </c>
      <c r="D28" t="s">
        <v>4</v>
      </c>
      <c r="E28" s="3" t="s">
        <v>403</v>
      </c>
    </row>
    <row r="29" spans="2:5" x14ac:dyDescent="0.35">
      <c r="B29" s="43" t="str">
        <f>Texte!B61</f>
        <v>Holzverkleidung</v>
      </c>
      <c r="C29" s="1">
        <v>0.35</v>
      </c>
      <c r="D29" t="s">
        <v>4</v>
      </c>
      <c r="E29" s="3" t="s">
        <v>403</v>
      </c>
    </row>
    <row r="30" spans="2:5" x14ac:dyDescent="0.35">
      <c r="B30" s="43" t="str">
        <f>Texte!B62</f>
        <v>Sandwichpaneel dunkel</v>
      </c>
      <c r="C30" s="1">
        <v>0.08</v>
      </c>
      <c r="D30" t="s">
        <v>5</v>
      </c>
      <c r="E30" s="3" t="s">
        <v>403</v>
      </c>
    </row>
    <row r="31" spans="2:5" x14ac:dyDescent="0.35">
      <c r="B31" s="43" t="str">
        <f>Texte!B63</f>
        <v>Sandwichpaneel hell</v>
      </c>
      <c r="C31" s="1">
        <v>0.68</v>
      </c>
      <c r="D31" t="s">
        <v>5</v>
      </c>
      <c r="E31" s="3" t="s">
        <v>403</v>
      </c>
    </row>
    <row r="32" spans="2:5" x14ac:dyDescent="0.35">
      <c r="B32" s="43" t="str">
        <f>Texte!B64</f>
        <v>Sandwichpaneel blank</v>
      </c>
      <c r="C32" s="1">
        <v>0.4</v>
      </c>
      <c r="D32" t="s">
        <v>5</v>
      </c>
      <c r="E32" s="3" t="s">
        <v>403</v>
      </c>
    </row>
    <row r="33" spans="2:5" x14ac:dyDescent="0.35">
      <c r="B33" s="43" t="str">
        <f>Texte!B65</f>
        <v>Glasfassade Sonnenschutz dunkel</v>
      </c>
      <c r="C33" s="1">
        <v>0.08</v>
      </c>
      <c r="D33" t="s">
        <v>5</v>
      </c>
      <c r="E33" s="3" t="s">
        <v>403</v>
      </c>
    </row>
    <row r="34" spans="2:5" x14ac:dyDescent="0.35">
      <c r="B34" s="43" t="str">
        <f>Texte!B66</f>
        <v>Glasfassade Sonnenschutz hell</v>
      </c>
      <c r="C34" s="1">
        <v>0.68</v>
      </c>
      <c r="D34" t="s">
        <v>5</v>
      </c>
      <c r="E34" s="3" t="s">
        <v>403</v>
      </c>
    </row>
    <row r="35" spans="2:5" x14ac:dyDescent="0.35">
      <c r="B35" s="43" t="str">
        <f>Texte!B67</f>
        <v>Glasfassade</v>
      </c>
      <c r="C35" s="1">
        <v>0.31</v>
      </c>
      <c r="D35" t="s">
        <v>5</v>
      </c>
      <c r="E35" s="3" t="s">
        <v>403</v>
      </c>
    </row>
    <row r="36" spans="2:5" x14ac:dyDescent="0.35">
      <c r="B36" s="43" t="str">
        <f>Texte!B68</f>
        <v>Kompaktfassade Steinwolle dunkel</v>
      </c>
      <c r="C36" s="1">
        <v>0.26</v>
      </c>
      <c r="D36" t="s">
        <v>6</v>
      </c>
      <c r="E36" s="3" t="s">
        <v>403</v>
      </c>
    </row>
    <row r="37" spans="2:5" x14ac:dyDescent="0.35">
      <c r="B37" s="43" t="str">
        <f>Texte!B69</f>
        <v>Kompaktfassade Steinwolle mittel</v>
      </c>
      <c r="C37" s="1">
        <v>0.45</v>
      </c>
      <c r="D37" t="s">
        <v>6</v>
      </c>
      <c r="E37" s="3" t="s">
        <v>403</v>
      </c>
    </row>
    <row r="38" spans="2:5" x14ac:dyDescent="0.35">
      <c r="B38" s="43" t="str">
        <f>Texte!B70</f>
        <v>Kompaktfassade Steinwolle hell</v>
      </c>
      <c r="C38" s="1">
        <v>0.75</v>
      </c>
      <c r="D38" t="s">
        <v>6</v>
      </c>
      <c r="E38" s="3" t="s">
        <v>403</v>
      </c>
    </row>
    <row r="39" spans="2:5" x14ac:dyDescent="0.35">
      <c r="B39" s="43" t="str">
        <f>Texte!B71</f>
        <v>Kompaktfassade EPS dunkel</v>
      </c>
      <c r="C39" s="1">
        <v>0.26</v>
      </c>
      <c r="D39" t="s">
        <v>6</v>
      </c>
      <c r="E39" s="3" t="s">
        <v>403</v>
      </c>
    </row>
    <row r="40" spans="2:5" x14ac:dyDescent="0.35">
      <c r="B40" s="43" t="str">
        <f>Texte!B72</f>
        <v>Kompaktfassade EPS mittel</v>
      </c>
      <c r="C40" s="1">
        <v>0.45</v>
      </c>
      <c r="D40" t="s">
        <v>6</v>
      </c>
      <c r="E40" s="3" t="s">
        <v>403</v>
      </c>
    </row>
    <row r="41" spans="2:5" x14ac:dyDescent="0.35">
      <c r="B41" s="43" t="str">
        <f>Texte!B73</f>
        <v>Kompaktfassade EPS hell</v>
      </c>
      <c r="C41" s="1">
        <v>0.75</v>
      </c>
      <c r="D41" t="s">
        <v>6</v>
      </c>
      <c r="E41" s="3" t="s">
        <v>403</v>
      </c>
    </row>
    <row r="42" spans="2:5" x14ac:dyDescent="0.35">
      <c r="B42" s="43" t="str">
        <f>Texte!B74</f>
        <v>Einschalenbacksteinmauerwerk Aerogeldämmputz dunkel</v>
      </c>
      <c r="C42" s="1">
        <v>0.26</v>
      </c>
      <c r="D42" t="s">
        <v>6</v>
      </c>
      <c r="E42" s="3" t="s">
        <v>403</v>
      </c>
    </row>
    <row r="43" spans="2:5" x14ac:dyDescent="0.35">
      <c r="B43" s="43" t="str">
        <f>Texte!B75</f>
        <v>Einschalenbacksteinmauerwerk Aerogeldämmputz mittel</v>
      </c>
      <c r="C43" s="1">
        <v>0.45</v>
      </c>
      <c r="D43" t="s">
        <v>6</v>
      </c>
      <c r="E43" s="3" t="s">
        <v>403</v>
      </c>
    </row>
    <row r="44" spans="2:5" x14ac:dyDescent="0.35">
      <c r="B44" s="43" t="str">
        <f>Texte!B76</f>
        <v>Einschalenbacksteinmauerwerk Aerogeldämmputz hell</v>
      </c>
      <c r="C44" s="1">
        <v>0.75</v>
      </c>
      <c r="D44" t="s">
        <v>6</v>
      </c>
      <c r="E44" s="3" t="s">
        <v>403</v>
      </c>
    </row>
    <row r="45" spans="2:5" x14ac:dyDescent="0.35">
      <c r="B45" s="43" t="str">
        <f>Texte!B77</f>
        <v>Einschalenbacksteinmauerwerk Dämmputz dunkel</v>
      </c>
      <c r="C45" s="1">
        <v>0.26</v>
      </c>
      <c r="D45" t="s">
        <v>6</v>
      </c>
      <c r="E45" s="3" t="s">
        <v>403</v>
      </c>
    </row>
    <row r="46" spans="2:5" x14ac:dyDescent="0.35">
      <c r="B46" s="43" t="str">
        <f>Texte!B78</f>
        <v>Einschalenbacksteinmauerwerk Dämmputz mittel</v>
      </c>
      <c r="C46" s="1">
        <v>0.45</v>
      </c>
      <c r="D46" t="s">
        <v>6</v>
      </c>
      <c r="E46" s="3" t="s">
        <v>403</v>
      </c>
    </row>
    <row r="47" spans="2:5" x14ac:dyDescent="0.35">
      <c r="B47" s="43" t="str">
        <f>Texte!B79</f>
        <v>Einschalenbacksteinmauerwerk Dämmputz hell</v>
      </c>
      <c r="C47" s="1">
        <v>0.75</v>
      </c>
      <c r="D47" t="s">
        <v>6</v>
      </c>
      <c r="E47" s="3" t="s">
        <v>403</v>
      </c>
    </row>
    <row r="48" spans="2:5" x14ac:dyDescent="0.35">
      <c r="B48" s="43" t="str">
        <f>Texte!B80</f>
        <v>Zweischalenmauerwerk Luftschicht dunkel</v>
      </c>
      <c r="C48" s="1">
        <v>0.26</v>
      </c>
      <c r="D48" t="s">
        <v>7</v>
      </c>
      <c r="E48" s="3" t="s">
        <v>403</v>
      </c>
    </row>
    <row r="49" spans="1:5" x14ac:dyDescent="0.35">
      <c r="B49" s="43" t="str">
        <f>Texte!B81</f>
        <v>Zweischalenmauerwerk Luftschicht mittel</v>
      </c>
      <c r="C49" s="1">
        <v>0.45</v>
      </c>
      <c r="D49" t="s">
        <v>7</v>
      </c>
      <c r="E49" s="3" t="s">
        <v>403</v>
      </c>
    </row>
    <row r="50" spans="1:5" x14ac:dyDescent="0.35">
      <c r="A50" s="45"/>
      <c r="B50" s="43" t="str">
        <f>Texte!B82</f>
        <v>Zweischalenmauerwerk Luftschicht hell</v>
      </c>
      <c r="C50" s="1">
        <v>0.75</v>
      </c>
      <c r="D50" t="s">
        <v>7</v>
      </c>
      <c r="E50" s="3" t="s">
        <v>403</v>
      </c>
    </row>
    <row r="51" spans="1:5" x14ac:dyDescent="0.35">
      <c r="B51" s="43" t="str">
        <f>Texte!B83</f>
        <v>Zweischalenmauerwerk  Kerndämmung</v>
      </c>
      <c r="C51" s="1">
        <v>0.55000000000000004</v>
      </c>
      <c r="D51" t="s">
        <v>7</v>
      </c>
      <c r="E51" s="3" t="s">
        <v>403</v>
      </c>
    </row>
    <row r="52" spans="1:5" x14ac:dyDescent="0.35">
      <c r="B52" s="43" t="str">
        <f>Texte!B84</f>
        <v>Sichtbetonwand Kerndämmung</v>
      </c>
      <c r="C52" s="1">
        <v>0.38</v>
      </c>
      <c r="D52" t="s">
        <v>7</v>
      </c>
      <c r="E52" s="3" t="s">
        <v>403</v>
      </c>
    </row>
    <row r="53" spans="1:5" x14ac:dyDescent="0.35">
      <c r="B53" s="43" t="str">
        <f>Texte!B85</f>
        <v>Dachziegel Ton dunkel</v>
      </c>
      <c r="C53" s="1">
        <v>0.25</v>
      </c>
      <c r="D53" s="43" t="s">
        <v>179</v>
      </c>
      <c r="E53" s="87" t="s">
        <v>404</v>
      </c>
    </row>
    <row r="54" spans="1:5" x14ac:dyDescent="0.35">
      <c r="B54" s="43" t="str">
        <f>Texte!B86</f>
        <v>Dachziegel Ton mittel</v>
      </c>
      <c r="C54" s="1">
        <v>0.41</v>
      </c>
      <c r="D54" s="43" t="s">
        <v>179</v>
      </c>
      <c r="E54" s="3" t="s">
        <v>404</v>
      </c>
    </row>
    <row r="55" spans="1:5" x14ac:dyDescent="0.35">
      <c r="B55" s="43" t="str">
        <f>Texte!B87</f>
        <v>Dachziegel Beton dunkel</v>
      </c>
      <c r="C55" s="1">
        <v>0.13</v>
      </c>
      <c r="D55" s="43" t="s">
        <v>179</v>
      </c>
      <c r="E55" s="3" t="s">
        <v>404</v>
      </c>
    </row>
    <row r="56" spans="1:5" x14ac:dyDescent="0.35">
      <c r="B56" s="43" t="str">
        <f>Texte!B88</f>
        <v>Dachziegel Beton mittel</v>
      </c>
      <c r="C56" s="1">
        <v>0.25</v>
      </c>
      <c r="D56" s="43" t="s">
        <v>179</v>
      </c>
      <c r="E56" s="3" t="s">
        <v>404</v>
      </c>
    </row>
    <row r="57" spans="1:5" x14ac:dyDescent="0.35">
      <c r="B57" s="43" t="str">
        <f>Texte!B89</f>
        <v>Bitumenbahn dunkel</v>
      </c>
      <c r="C57" s="1">
        <v>7.0000000000000007E-2</v>
      </c>
      <c r="D57" s="43" t="s">
        <v>179</v>
      </c>
      <c r="E57" s="3" t="s">
        <v>404</v>
      </c>
    </row>
    <row r="58" spans="1:5" x14ac:dyDescent="0.35">
      <c r="B58" s="43" t="str">
        <f>Texte!B90</f>
        <v>Bitumenbahn mittel</v>
      </c>
      <c r="C58" s="1">
        <v>0.18</v>
      </c>
      <c r="D58" s="43" t="s">
        <v>179</v>
      </c>
      <c r="E58" s="3" t="s">
        <v>404</v>
      </c>
    </row>
    <row r="59" spans="1:5" x14ac:dyDescent="0.35">
      <c r="B59" s="43" t="str">
        <f>Texte!B91</f>
        <v>Profilblech dunkel</v>
      </c>
      <c r="C59" s="1">
        <v>0.28000000000000003</v>
      </c>
      <c r="D59" s="43" t="s">
        <v>179</v>
      </c>
      <c r="E59" s="3" t="s">
        <v>404</v>
      </c>
    </row>
    <row r="60" spans="1:5" x14ac:dyDescent="0.35">
      <c r="B60" s="43" t="str">
        <f>Texte!B92</f>
        <v>Profilblech mittel</v>
      </c>
      <c r="C60" s="1">
        <v>0.36</v>
      </c>
      <c r="D60" s="43" t="s">
        <v>179</v>
      </c>
      <c r="E60" s="3" t="s">
        <v>404</v>
      </c>
    </row>
    <row r="61" spans="1:5" x14ac:dyDescent="0.35">
      <c r="B61" s="43" t="str">
        <f>Texte!B93</f>
        <v>Flüssigkunststoff-Beschichtung hell</v>
      </c>
      <c r="C61" s="1">
        <v>0.85</v>
      </c>
      <c r="D61" s="43" t="s">
        <v>179</v>
      </c>
      <c r="E61" s="3" t="s">
        <v>404</v>
      </c>
    </row>
    <row r="62" spans="1:5" x14ac:dyDescent="0.35">
      <c r="B62" s="43" t="str">
        <f>Texte!B94</f>
        <v>Flüssigkunststoff-Beschichtung mittel</v>
      </c>
      <c r="C62" s="1">
        <v>0.41</v>
      </c>
      <c r="D62" s="43" t="s">
        <v>179</v>
      </c>
      <c r="E62" s="3" t="s">
        <v>404</v>
      </c>
    </row>
    <row r="63" spans="1:5" x14ac:dyDescent="0.35">
      <c r="B63" s="43" t="str">
        <f>Texte!B95</f>
        <v>Holzschindeln</v>
      </c>
      <c r="C63" s="1">
        <v>0.49</v>
      </c>
      <c r="D63" s="43" t="s">
        <v>179</v>
      </c>
      <c r="E63" s="3" t="s">
        <v>404</v>
      </c>
    </row>
    <row r="64" spans="1:5" x14ac:dyDescent="0.35">
      <c r="B64" s="43" t="str">
        <f>Texte!B96</f>
        <v>Dachbahn TPO hell</v>
      </c>
      <c r="C64" s="1">
        <v>0.8</v>
      </c>
      <c r="D64" s="43" t="s">
        <v>179</v>
      </c>
      <c r="E64" s="3" t="s">
        <v>404</v>
      </c>
    </row>
    <row r="65" spans="1:7" x14ac:dyDescent="0.35">
      <c r="B65" s="43" t="str">
        <f>Texte!B97</f>
        <v>Dachbahn TPO mittel</v>
      </c>
      <c r="C65" s="1">
        <v>0.69</v>
      </c>
      <c r="D65" s="43" t="s">
        <v>179</v>
      </c>
      <c r="E65" s="3" t="s">
        <v>404</v>
      </c>
    </row>
    <row r="66" spans="1:7" x14ac:dyDescent="0.35">
      <c r="B66" s="43" t="str">
        <f>Texte!B98</f>
        <v>Dachbahn TPO dunkel</v>
      </c>
      <c r="C66" s="1">
        <v>0.51</v>
      </c>
      <c r="D66" s="43" t="s">
        <v>179</v>
      </c>
      <c r="E66" s="3" t="s">
        <v>404</v>
      </c>
    </row>
    <row r="67" spans="1:7" x14ac:dyDescent="0.35">
      <c r="B67" s="43" t="str">
        <f>Texte!B99</f>
        <v>Dachbahn EPDM dunkel</v>
      </c>
      <c r="C67" s="1">
        <v>0.11</v>
      </c>
      <c r="D67" s="43" t="s">
        <v>179</v>
      </c>
      <c r="E67" s="3" t="s">
        <v>404</v>
      </c>
    </row>
    <row r="68" spans="1:7" x14ac:dyDescent="0.35">
      <c r="B68" s="43"/>
      <c r="C68" s="1"/>
      <c r="D68" s="43"/>
      <c r="E68"/>
      <c r="F68"/>
      <c r="G68"/>
    </row>
    <row r="70" spans="1:7" x14ac:dyDescent="0.35">
      <c r="A70" s="6" t="s">
        <v>66</v>
      </c>
      <c r="B70" s="6" t="s">
        <v>67</v>
      </c>
      <c r="C70" s="6" t="s">
        <v>152</v>
      </c>
      <c r="D70" s="6" t="s">
        <v>150</v>
      </c>
    </row>
    <row r="71" spans="1:7" x14ac:dyDescent="0.35">
      <c r="A71" s="3" t="s">
        <v>149</v>
      </c>
      <c r="B71" s="43" t="str">
        <f>Texte!B100</f>
        <v>Fassadenflächen (opak)</v>
      </c>
      <c r="C71" s="3" t="s">
        <v>158</v>
      </c>
      <c r="D71" s="44">
        <v>0.7</v>
      </c>
    </row>
    <row r="72" spans="1:7" x14ac:dyDescent="0.35">
      <c r="B72" s="43" t="str">
        <f>Texte!B101</f>
        <v>Flachdächer (unbegrünt)</v>
      </c>
      <c r="C72" s="3" t="s">
        <v>159</v>
      </c>
      <c r="D72" s="44">
        <v>0.8</v>
      </c>
    </row>
    <row r="73" spans="1:7" x14ac:dyDescent="0.35">
      <c r="B73" s="43" t="str">
        <f>Texte!B102</f>
        <v>Geneigte Dächer</v>
      </c>
      <c r="C73" s="3" t="s">
        <v>160</v>
      </c>
      <c r="D73" s="44">
        <v>0.35</v>
      </c>
    </row>
    <row r="74" spans="1:7" x14ac:dyDescent="0.35">
      <c r="B74" s="43" t="str">
        <f>Texte!B103</f>
        <v>Beläge (Aussenbereich)</v>
      </c>
      <c r="C74" s="3" t="s">
        <v>180</v>
      </c>
      <c r="D74" s="44">
        <v>0.35</v>
      </c>
    </row>
    <row r="76" spans="1:7" ht="15" customHeight="1" x14ac:dyDescent="0.35">
      <c r="A76" s="6" t="s">
        <v>66</v>
      </c>
      <c r="B76" s="6" t="s">
        <v>67</v>
      </c>
      <c r="C76" s="6"/>
      <c r="D76" s="7"/>
    </row>
    <row r="77" spans="1:7" ht="14.25" customHeight="1" x14ac:dyDescent="0.35">
      <c r="A77" s="3" t="s">
        <v>68</v>
      </c>
      <c r="B77" s="3" t="str">
        <f>Texte!C3</f>
        <v>Deutsch</v>
      </c>
    </row>
    <row r="78" spans="1:7" ht="14.25" customHeight="1" x14ac:dyDescent="0.35">
      <c r="B78" s="3" t="str">
        <f>Texte!D3</f>
        <v>Francais</v>
      </c>
    </row>
    <row r="79" spans="1:7" ht="14.25" customHeight="1" x14ac:dyDescent="0.35">
      <c r="B79" s="3" t="str">
        <f>Texte!E3</f>
        <v>Italiano</v>
      </c>
    </row>
    <row r="80" spans="1:7" ht="14.25" customHeight="1" x14ac:dyDescent="0.35">
      <c r="B80" s="3" t="str">
        <f>Texte!F3</f>
        <v>English</v>
      </c>
    </row>
    <row r="81" spans="1:18" ht="14.25" customHeight="1" x14ac:dyDescent="0.35"/>
    <row r="82" spans="1:18" x14ac:dyDescent="0.35">
      <c r="A82" s="6" t="s">
        <v>66</v>
      </c>
      <c r="B82" s="6" t="s">
        <v>1</v>
      </c>
      <c r="C82" s="6" t="s">
        <v>152</v>
      </c>
      <c r="D82" s="7"/>
      <c r="L82" s="8"/>
      <c r="M82" s="8"/>
      <c r="N82" s="9"/>
      <c r="O82" s="10"/>
      <c r="P82" s="10"/>
      <c r="Q82" s="9"/>
      <c r="R82" s="9"/>
    </row>
    <row r="83" spans="1:18" x14ac:dyDescent="0.35">
      <c r="A83" s="3" t="s">
        <v>151</v>
      </c>
      <c r="B83" t="str">
        <f>Texte!B104</f>
        <v>Zweischalige Wandkonstruktionen</v>
      </c>
      <c r="C83" t="s">
        <v>57</v>
      </c>
      <c r="L83" s="8"/>
      <c r="M83" s="8"/>
      <c r="N83" s="9"/>
      <c r="O83" s="10"/>
      <c r="P83" s="10"/>
      <c r="Q83" s="9"/>
      <c r="R83" s="9"/>
    </row>
    <row r="84" spans="1:18" x14ac:dyDescent="0.35">
      <c r="B84" t="str">
        <f>Texte!B105</f>
        <v>Verputzte Aussendämmung</v>
      </c>
      <c r="C84" t="s">
        <v>58</v>
      </c>
      <c r="L84" s="8"/>
      <c r="M84" s="8"/>
      <c r="N84" s="9"/>
      <c r="O84" s="10"/>
      <c r="P84" s="10"/>
      <c r="Q84" s="9"/>
      <c r="R84" s="9"/>
    </row>
    <row r="85" spans="1:18" x14ac:dyDescent="0.35">
      <c r="B85" t="str">
        <f>Texte!B106</f>
        <v>Glasfassade/Leichtbau</v>
      </c>
      <c r="C85" t="s">
        <v>59</v>
      </c>
      <c r="L85" s="8"/>
      <c r="M85" s="8"/>
      <c r="N85" s="9"/>
      <c r="O85" s="10"/>
      <c r="P85" s="10"/>
      <c r="Q85" s="9"/>
      <c r="R85" s="9"/>
    </row>
    <row r="86" spans="1:18" x14ac:dyDescent="0.35">
      <c r="B86" t="str">
        <f>Texte!B107</f>
        <v>Hinterlüftete Fassaden</v>
      </c>
      <c r="C86" t="s">
        <v>60</v>
      </c>
      <c r="L86" s="8"/>
      <c r="M86" s="8"/>
      <c r="N86" s="9"/>
      <c r="O86" s="10"/>
      <c r="P86" s="10"/>
      <c r="Q86" s="9"/>
      <c r="R86" s="9"/>
    </row>
    <row r="87" spans="1:18" x14ac:dyDescent="0.35">
      <c r="B87" t="str">
        <f>Texte!B108</f>
        <v>Reflektierende Anstriche</v>
      </c>
      <c r="C87" t="s">
        <v>61</v>
      </c>
      <c r="L87" s="8"/>
      <c r="M87" s="8"/>
      <c r="N87" s="9"/>
      <c r="O87" s="10"/>
      <c r="P87" s="10"/>
      <c r="Q87" s="9"/>
      <c r="R87" s="9"/>
    </row>
    <row r="88" spans="1:18" x14ac:dyDescent="0.35">
      <c r="B88" s="43" t="str">
        <f>Texte!B109</f>
        <v>Bedachungsmaterialien</v>
      </c>
      <c r="C88" s="43" t="s">
        <v>178</v>
      </c>
      <c r="L88" s="8"/>
      <c r="M88" s="8"/>
      <c r="N88" s="9"/>
      <c r="O88" s="10"/>
      <c r="P88" s="10"/>
      <c r="Q88" s="9"/>
      <c r="R88" s="9"/>
    </row>
    <row r="89" spans="1:18" x14ac:dyDescent="0.35">
      <c r="B89" t="str">
        <f>Texte!B110</f>
        <v>Umgebung Boden</v>
      </c>
      <c r="C89" t="s">
        <v>62</v>
      </c>
      <c r="L89" s="8"/>
      <c r="M89" s="8"/>
      <c r="N89" s="9"/>
      <c r="O89" s="10"/>
      <c r="P89" s="10"/>
      <c r="Q89" s="9"/>
      <c r="R89" s="9"/>
    </row>
    <row r="90" spans="1:18" x14ac:dyDescent="0.35">
      <c r="B90"/>
      <c r="C90"/>
      <c r="L90" s="8"/>
      <c r="M90" s="8"/>
      <c r="N90" s="9"/>
      <c r="O90" s="10"/>
      <c r="P90" s="10"/>
      <c r="Q90" s="9"/>
      <c r="R90" s="9"/>
    </row>
    <row r="91" spans="1:18" x14ac:dyDescent="0.35">
      <c r="A91" s="6" t="s">
        <v>66</v>
      </c>
      <c r="B91" s="6" t="s">
        <v>1</v>
      </c>
      <c r="C91" s="6" t="s">
        <v>152</v>
      </c>
      <c r="D91" s="7"/>
      <c r="L91" s="8"/>
      <c r="M91" s="8"/>
      <c r="N91" s="9"/>
      <c r="O91" s="10"/>
      <c r="P91" s="10"/>
      <c r="Q91" s="9"/>
      <c r="R91" s="9"/>
    </row>
    <row r="92" spans="1:18" x14ac:dyDescent="0.35">
      <c r="A92" s="3" t="s">
        <v>158</v>
      </c>
      <c r="B92" t="str">
        <f>B83</f>
        <v>Zweischalige Wandkonstruktionen</v>
      </c>
      <c r="C92" t="str">
        <f>C83</f>
        <v>LstZW</v>
      </c>
      <c r="L92" s="8"/>
      <c r="M92" s="8"/>
      <c r="N92" s="9"/>
      <c r="O92" s="10"/>
      <c r="P92" s="10"/>
      <c r="Q92" s="9"/>
      <c r="R92" s="9"/>
    </row>
    <row r="93" spans="1:18" x14ac:dyDescent="0.35">
      <c r="B93" t="str">
        <f t="shared" ref="B93:C96" si="0">B84</f>
        <v>Verputzte Aussendämmung</v>
      </c>
      <c r="C93" t="str">
        <f t="shared" si="0"/>
        <v>LstVA</v>
      </c>
      <c r="L93" s="8"/>
      <c r="M93" s="8"/>
      <c r="N93" s="9"/>
      <c r="O93" s="10"/>
      <c r="P93" s="10"/>
      <c r="Q93" s="9"/>
      <c r="R93" s="9"/>
    </row>
    <row r="94" spans="1:18" x14ac:dyDescent="0.35">
      <c r="B94" t="str">
        <f t="shared" si="0"/>
        <v>Glasfassade/Leichtbau</v>
      </c>
      <c r="C94" t="str">
        <f t="shared" si="0"/>
        <v>LstLB</v>
      </c>
      <c r="L94" s="8"/>
      <c r="M94" s="8"/>
      <c r="N94" s="9"/>
      <c r="O94" s="10"/>
      <c r="P94" s="10"/>
      <c r="Q94" s="9"/>
      <c r="R94" s="9"/>
    </row>
    <row r="95" spans="1:18" x14ac:dyDescent="0.35">
      <c r="B95" t="str">
        <f t="shared" si="0"/>
        <v>Hinterlüftete Fassaden</v>
      </c>
      <c r="C95" t="str">
        <f t="shared" si="0"/>
        <v>LstHF</v>
      </c>
      <c r="L95" s="8"/>
      <c r="M95" s="8"/>
      <c r="N95" s="9"/>
      <c r="O95" s="10"/>
      <c r="P95" s="10"/>
      <c r="Q95" s="9"/>
      <c r="R95" s="9"/>
    </row>
    <row r="96" spans="1:18" x14ac:dyDescent="0.35">
      <c r="B96" t="str">
        <f t="shared" si="0"/>
        <v>Reflektierende Anstriche</v>
      </c>
      <c r="C96" t="str">
        <f t="shared" si="0"/>
        <v>LstRA</v>
      </c>
      <c r="L96" s="8"/>
      <c r="M96" s="8"/>
      <c r="N96" s="9"/>
      <c r="O96" s="10"/>
      <c r="P96" s="10"/>
      <c r="Q96" s="9"/>
      <c r="R96" s="9"/>
    </row>
    <row r="97" spans="1:18" x14ac:dyDescent="0.35">
      <c r="A97" s="3" t="s">
        <v>159</v>
      </c>
      <c r="B97" t="str">
        <f>B89</f>
        <v>Umgebung Boden</v>
      </c>
      <c r="C97" t="str">
        <f>C89</f>
        <v>LstUB</v>
      </c>
      <c r="L97" s="8"/>
      <c r="M97" s="8"/>
      <c r="N97" s="9"/>
      <c r="O97" s="10"/>
      <c r="P97" s="10"/>
      <c r="Q97" s="9"/>
      <c r="R97" s="9"/>
    </row>
    <row r="98" spans="1:18" x14ac:dyDescent="0.35">
      <c r="B98" t="str">
        <f>B88</f>
        <v>Bedachungsmaterialien</v>
      </c>
      <c r="C98" t="str">
        <f>C88</f>
        <v>LstDA</v>
      </c>
      <c r="L98" s="8"/>
      <c r="M98" s="8"/>
      <c r="N98" s="9"/>
      <c r="O98" s="10"/>
      <c r="P98" s="10"/>
      <c r="Q98" s="9"/>
      <c r="R98" s="9"/>
    </row>
    <row r="99" spans="1:18" x14ac:dyDescent="0.35">
      <c r="B99" t="str">
        <f>B87</f>
        <v>Reflektierende Anstriche</v>
      </c>
      <c r="C99" t="str">
        <f>C87</f>
        <v>LstRA</v>
      </c>
      <c r="L99" s="8"/>
      <c r="M99" s="8"/>
      <c r="N99" s="9"/>
      <c r="O99" s="10"/>
      <c r="P99" s="10"/>
      <c r="Q99" s="9"/>
      <c r="R99" s="9"/>
    </row>
    <row r="100" spans="1:18" x14ac:dyDescent="0.35">
      <c r="A100" s="3" t="s">
        <v>160</v>
      </c>
      <c r="B100" t="str">
        <f t="shared" ref="B100:C102" si="1">B87</f>
        <v>Reflektierende Anstriche</v>
      </c>
      <c r="C100" t="str">
        <f t="shared" si="1"/>
        <v>LstRA</v>
      </c>
      <c r="L100" s="8"/>
      <c r="M100" s="8"/>
      <c r="N100" s="9"/>
      <c r="O100" s="10"/>
      <c r="P100" s="10"/>
      <c r="Q100" s="9"/>
      <c r="R100" s="9"/>
    </row>
    <row r="101" spans="1:18" x14ac:dyDescent="0.35">
      <c r="B101" t="str">
        <f t="shared" si="1"/>
        <v>Bedachungsmaterialien</v>
      </c>
      <c r="C101" t="str">
        <f t="shared" si="1"/>
        <v>LstDA</v>
      </c>
      <c r="L101" s="8"/>
      <c r="M101" s="8"/>
      <c r="N101" s="9"/>
      <c r="O101" s="10"/>
      <c r="P101" s="10"/>
      <c r="Q101" s="9"/>
      <c r="R101" s="9"/>
    </row>
    <row r="102" spans="1:18" x14ac:dyDescent="0.35">
      <c r="A102" s="3" t="s">
        <v>180</v>
      </c>
      <c r="B102" t="str">
        <f t="shared" si="1"/>
        <v>Umgebung Boden</v>
      </c>
      <c r="C102" t="str">
        <f t="shared" si="1"/>
        <v>LstUB</v>
      </c>
      <c r="L102" s="8"/>
      <c r="M102" s="8"/>
      <c r="N102" s="9"/>
      <c r="O102" s="10"/>
      <c r="P102" s="10"/>
      <c r="Q102" s="9"/>
      <c r="R102" s="9"/>
    </row>
    <row r="103" spans="1:18" x14ac:dyDescent="0.35">
      <c r="L103" s="8"/>
      <c r="M103" s="8"/>
      <c r="N103" s="9"/>
      <c r="O103" s="10"/>
      <c r="P103" s="10"/>
      <c r="Q103" s="9"/>
      <c r="R103" s="9"/>
    </row>
    <row r="104" spans="1:18" x14ac:dyDescent="0.35">
      <c r="A104" s="6" t="s">
        <v>66</v>
      </c>
      <c r="B104" s="6" t="s">
        <v>69</v>
      </c>
      <c r="L104" s="8"/>
      <c r="M104" s="8"/>
      <c r="N104" s="9"/>
      <c r="O104" s="10"/>
      <c r="P104" s="10"/>
      <c r="Q104" s="9"/>
      <c r="R104" s="9"/>
    </row>
    <row r="105" spans="1:18" x14ac:dyDescent="0.35">
      <c r="A105" s="3" t="s">
        <v>155</v>
      </c>
      <c r="B105" s="3">
        <v>2</v>
      </c>
      <c r="L105" s="8"/>
      <c r="M105" s="8"/>
      <c r="N105" s="9"/>
      <c r="O105" s="10"/>
      <c r="P105" s="10"/>
      <c r="Q105" s="9"/>
      <c r="R105" s="9"/>
    </row>
    <row r="106" spans="1:18" x14ac:dyDescent="0.35">
      <c r="L106" s="8"/>
      <c r="M106" s="8"/>
      <c r="N106" s="9"/>
      <c r="O106" s="10"/>
      <c r="P106" s="10"/>
      <c r="Q106" s="9"/>
      <c r="R106" s="9"/>
    </row>
  </sheetData>
  <sheetProtection algorithmName="SHA-512" hashValue="WWVNUgIgkUqnVJKpGSvu6MXnkv4s3BP2dBsJY4HjT4q3iOfoFXQxIORA46V1v4vTw9qGmHLqHwC49MhVxu8l8g==" saltValue="rIJot6iYy37ZCFAIHcfoqw==" spinCount="100000" sheet="1" objects="1" scenarios="1" selectLockedCells="1" selectUnlockedCells="1"/>
  <phoneticPr fontId="24" type="noConversion"/>
  <dataValidations disablePrompts="1" count="1">
    <dataValidation type="list" allowBlank="1" showInputMessage="1" showErrorMessage="1" sqref="G71" xr:uid="{31AA1642-6E78-46E0-9A52-739A23AA2675}">
      <formula1>INDIRECT(VLOOKUP($B$71,MxOberflaeche,2,FALSE))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5AEB-06FC-4D13-80B2-CD2DED3BF602}">
  <dimension ref="A1:F119"/>
  <sheetViews>
    <sheetView topLeftCell="A4" workbookViewId="0"/>
  </sheetViews>
  <sheetFormatPr baseColWidth="10" defaultColWidth="11.36328125" defaultRowHeight="14.5" x14ac:dyDescent="0.35"/>
  <cols>
    <col min="1" max="1" width="25.81640625" style="3" customWidth="1"/>
    <col min="2" max="6" width="28.54296875" style="3" customWidth="1"/>
    <col min="7" max="16384" width="11.36328125" style="3"/>
  </cols>
  <sheetData>
    <row r="1" spans="1:6" ht="23.5" x14ac:dyDescent="0.55000000000000004">
      <c r="A1" s="2" t="s">
        <v>71</v>
      </c>
    </row>
    <row r="3" spans="1:6" x14ac:dyDescent="0.35">
      <c r="A3" s="11" t="s">
        <v>72</v>
      </c>
      <c r="B3" s="11" t="s">
        <v>73</v>
      </c>
      <c r="C3" s="11" t="s">
        <v>74</v>
      </c>
      <c r="D3" s="11" t="s">
        <v>75</v>
      </c>
      <c r="E3" s="11" t="s">
        <v>76</v>
      </c>
      <c r="F3" s="11" t="s">
        <v>77</v>
      </c>
    </row>
    <row r="4" spans="1:6" x14ac:dyDescent="0.35">
      <c r="A4" s="3" t="s">
        <v>78</v>
      </c>
      <c r="B4" s="12" t="str" cm="1">
        <f t="array" ref="B4">INDEX($C4:$F4,1,MATCH(Sprachwahl,LstSprache,0))</f>
        <v>Minergie-ECO - Berechnung des Albedos von Oberflächen</v>
      </c>
      <c r="C4" s="88" t="s">
        <v>419</v>
      </c>
      <c r="D4" s="3" t="s">
        <v>420</v>
      </c>
      <c r="E4" s="89" t="s">
        <v>421</v>
      </c>
      <c r="F4" s="3" t="s">
        <v>422</v>
      </c>
    </row>
    <row r="5" spans="1:6" x14ac:dyDescent="0.35">
      <c r="A5" s="3" t="s">
        <v>79</v>
      </c>
      <c r="B5" s="12" t="str" cm="1">
        <f t="array" ref="B5">INDEX($C5:$F5,1,MATCH(Sprachwahl,LstSprache,0))</f>
        <v>Version</v>
      </c>
      <c r="C5" s="3" t="s">
        <v>80</v>
      </c>
      <c r="D5" s="3" t="s">
        <v>80</v>
      </c>
      <c r="E5" s="89" t="s">
        <v>81</v>
      </c>
      <c r="F5" s="3" t="s">
        <v>80</v>
      </c>
    </row>
    <row r="6" spans="1:6" x14ac:dyDescent="0.35">
      <c r="A6" s="3" t="s">
        <v>82</v>
      </c>
      <c r="B6" s="12" t="str" cm="1">
        <f t="array" ref="B6">INDEX($C6:$F6,1,MATCH(Sprachwahl,LstSprache,0))</f>
        <v>Sprache</v>
      </c>
      <c r="C6" s="3" t="s">
        <v>83</v>
      </c>
      <c r="D6" s="3" t="s">
        <v>84</v>
      </c>
      <c r="E6" s="89" t="s">
        <v>85</v>
      </c>
      <c r="F6" s="3" t="s">
        <v>373</v>
      </c>
    </row>
    <row r="7" spans="1:6" x14ac:dyDescent="0.35">
      <c r="A7" s="3" t="s">
        <v>86</v>
      </c>
      <c r="B7" s="12" t="str" cm="1">
        <f t="array" ref="B7">INDEX($C7:$F7,1,MATCH(Sprachwahl,LstSprache,0))</f>
        <v xml:space="preserve">Sprache/Langue/Lingua/Language </v>
      </c>
      <c r="C7" s="87" t="s">
        <v>424</v>
      </c>
      <c r="D7" s="3" t="s">
        <v>196</v>
      </c>
      <c r="E7" s="89" t="s">
        <v>384</v>
      </c>
      <c r="F7" s="3" t="s">
        <v>374</v>
      </c>
    </row>
    <row r="8" spans="1:6" x14ac:dyDescent="0.35">
      <c r="A8" s="3" t="s">
        <v>87</v>
      </c>
      <c r="B8" s="12" t="str" cm="1">
        <f t="array" ref="B8">INDEX($C8:$F8,1,MATCH(Sprachwahl,LstSprache,0))</f>
        <v>Anleitung</v>
      </c>
      <c r="C8" s="3" t="s">
        <v>88</v>
      </c>
      <c r="D8" s="3" t="s">
        <v>197</v>
      </c>
      <c r="E8" s="89" t="s">
        <v>385</v>
      </c>
      <c r="F8" s="3" t="s">
        <v>197</v>
      </c>
    </row>
    <row r="9" spans="1:6" x14ac:dyDescent="0.35">
      <c r="A9" s="3" t="s">
        <v>89</v>
      </c>
      <c r="B9" s="12" t="str" cm="1">
        <f t="array" ref="B9">INDEX($C9:$F9,1,MATCH(Sprachwahl,LstSprache,0))</f>
        <v>1. Wählen Sie oben rechts in diesem Blatt die korrekte Sprache aus.</v>
      </c>
      <c r="C9" s="3" t="s">
        <v>90</v>
      </c>
      <c r="D9" s="3" t="s">
        <v>410</v>
      </c>
      <c r="E9" s="89" t="s">
        <v>398</v>
      </c>
      <c r="F9" s="3" t="s">
        <v>375</v>
      </c>
    </row>
    <row r="10" spans="1:6" x14ac:dyDescent="0.35">
      <c r="A10" s="3" t="s">
        <v>91</v>
      </c>
      <c r="B10" s="12" t="str" cm="1">
        <f t="array" ref="B10">INDEX($C10:$F10,1,MATCH(Sprachwahl,LstSprache,0))</f>
        <v xml:space="preserve">2. Wechseln Sie auf das Blatt "Berechnung_Calculation". </v>
      </c>
      <c r="C10" s="3" t="s">
        <v>189</v>
      </c>
      <c r="D10" s="3" t="s">
        <v>411</v>
      </c>
      <c r="E10" s="90" t="s">
        <v>464</v>
      </c>
      <c r="F10" s="3" t="s">
        <v>409</v>
      </c>
    </row>
    <row r="11" spans="1:6" x14ac:dyDescent="0.35">
      <c r="A11" s="3" t="s">
        <v>92</v>
      </c>
      <c r="B11" s="12" t="str" cm="1">
        <f t="array" ref="B11">INDEX($C11:$F11,1,MATCH(Sprachwahl,LstSprache,0))</f>
        <v>3. Wählen Sie in der Spalte "Oberfläche" einen Oberflächentyp aus und geben in der Spalte "Bezeichnung" einen Text, der die Oberfläche beschreibt, ein.</v>
      </c>
      <c r="C11" s="3" t="s">
        <v>190</v>
      </c>
      <c r="D11" s="3" t="s">
        <v>412</v>
      </c>
      <c r="E11" s="90" t="s">
        <v>465</v>
      </c>
      <c r="F11" s="3" t="s">
        <v>376</v>
      </c>
    </row>
    <row r="12" spans="1:6" x14ac:dyDescent="0.35">
      <c r="A12" s="3" t="s">
        <v>93</v>
      </c>
      <c r="B12" s="12" t="str" cm="1">
        <f t="array" ref="B12">INDEX($C12:$F12,1,MATCH(Sprachwahl,LstSprache,0))</f>
        <v xml:space="preserve">    Sie können mehrere identische Oberflächentypen erfassen, wenn Sie verscheidene Oberflächen abbilden wollen.</v>
      </c>
      <c r="C12" s="3" t="s">
        <v>193</v>
      </c>
      <c r="D12" s="3" t="s">
        <v>198</v>
      </c>
      <c r="E12" s="90" t="s">
        <v>386</v>
      </c>
      <c r="F12" s="3" t="s">
        <v>377</v>
      </c>
    </row>
    <row r="13" spans="1:6" x14ac:dyDescent="0.35">
      <c r="A13" s="3" t="s">
        <v>94</v>
      </c>
      <c r="B13" s="12" t="str" cm="1">
        <f t="array" ref="B13">INDEX($C13:$F13,1,MATCH(Sprachwahl,LstSprache,0))</f>
        <v xml:space="preserve">4. Erfassen Sie in den Spalten "Materialgruppe" und "Material" das Material der Oberfläche. </v>
      </c>
      <c r="C13" s="3" t="s">
        <v>191</v>
      </c>
      <c r="D13" s="3" t="s">
        <v>413</v>
      </c>
      <c r="E13" s="90" t="s">
        <v>399</v>
      </c>
      <c r="F13" s="3" t="s">
        <v>400</v>
      </c>
    </row>
    <row r="14" spans="1:6" x14ac:dyDescent="0.35">
      <c r="A14" s="3" t="s">
        <v>95</v>
      </c>
      <c r="B14" s="12" t="str" cm="1">
        <f t="array" ref="B14">INDEX($C14:$F14,1,MATCH(Sprachwahl,LstSprache,0))</f>
        <v>5. Erfassen Sie die Fläche der Oberfläche.</v>
      </c>
      <c r="C14" s="3" t="s">
        <v>192</v>
      </c>
      <c r="D14" s="3" t="s">
        <v>425</v>
      </c>
      <c r="E14" s="89" t="s">
        <v>414</v>
      </c>
      <c r="F14" s="3" t="s">
        <v>401</v>
      </c>
    </row>
    <row r="15" spans="1:6" x14ac:dyDescent="0.35">
      <c r="A15" s="3" t="s">
        <v>96</v>
      </c>
      <c r="B15" s="12" t="str" cm="1">
        <f t="array" ref="B15">INDEX($C15:$F15,1,MATCH(Sprachwahl,LstSprache,0))</f>
        <v>6. Übertragen Sie das Ergebnis in der Zelle D21 in die Labelplattform. Es resultieren nur Punkte, wenn für alle Oberflächentypen die Minimalwerte erreicht werden.</v>
      </c>
      <c r="C15" s="3" t="s">
        <v>415</v>
      </c>
      <c r="D15" s="3" t="s">
        <v>426</v>
      </c>
      <c r="E15" s="90" t="s">
        <v>466</v>
      </c>
      <c r="F15" s="3" t="s">
        <v>402</v>
      </c>
    </row>
    <row r="16" spans="1:6" x14ac:dyDescent="0.35">
      <c r="A16" s="3" t="s">
        <v>97</v>
      </c>
      <c r="B16" s="12" t="str" cm="1">
        <f t="array" ref="B16">INDEX($C16:$F16,1,MATCH(Sprachwahl,LstSprache,0))</f>
        <v>Zusammenfassung der Ergebnisse</v>
      </c>
      <c r="C16" s="3" t="s">
        <v>98</v>
      </c>
      <c r="D16" s="3" t="s">
        <v>99</v>
      </c>
      <c r="E16" s="89" t="s">
        <v>387</v>
      </c>
      <c r="F16" s="3" t="s">
        <v>378</v>
      </c>
    </row>
    <row r="17" spans="1:6" x14ac:dyDescent="0.35">
      <c r="A17" s="3" t="s">
        <v>181</v>
      </c>
      <c r="B17" s="12" t="str" cm="1">
        <f t="array" ref="B17">INDEX($C17:$F17,1,MATCH(Sprachwahl,LstSprache,0))</f>
        <v>Fläche</v>
      </c>
      <c r="C17" s="3" t="s">
        <v>133</v>
      </c>
      <c r="D17" s="3" t="s">
        <v>146</v>
      </c>
      <c r="E17" s="89" t="s">
        <v>372</v>
      </c>
      <c r="F17" s="3" t="s">
        <v>372</v>
      </c>
    </row>
    <row r="18" spans="1:6" x14ac:dyDescent="0.35">
      <c r="A18" s="3" t="s">
        <v>182</v>
      </c>
      <c r="B18" s="12" t="str" cm="1">
        <f t="array" ref="B18">INDEX($C18:$F18,1,MATCH(Sprachwahl,LstSprache,0))</f>
        <v>Albedo</v>
      </c>
      <c r="C18" s="3" t="s">
        <v>0</v>
      </c>
      <c r="D18" s="3" t="s">
        <v>199</v>
      </c>
      <c r="E18" s="89" t="s">
        <v>0</v>
      </c>
      <c r="F18" s="3" t="s">
        <v>0</v>
      </c>
    </row>
    <row r="19" spans="1:6" x14ac:dyDescent="0.35">
      <c r="A19" s="3" t="s">
        <v>184</v>
      </c>
      <c r="B19" s="12" t="str" cm="1">
        <f t="array" ref="B19">INDEX($C19:$F19,1,MATCH(Sprachwahl,LstSprache,0))</f>
        <v>Legende</v>
      </c>
      <c r="C19" s="3" t="s">
        <v>100</v>
      </c>
      <c r="D19" s="3" t="s">
        <v>101</v>
      </c>
      <c r="E19" s="89" t="s">
        <v>388</v>
      </c>
      <c r="F19" s="3" t="s">
        <v>102</v>
      </c>
    </row>
    <row r="20" spans="1:6" x14ac:dyDescent="0.35">
      <c r="A20" s="3" t="s">
        <v>185</v>
      </c>
      <c r="B20" s="12" t="str" cm="1">
        <f t="array" ref="B20">INDEX($C20:$F20,1,MATCH(Sprachwahl,LstSprache,0))</f>
        <v>Im Blatt "Berechnung_Calculation" finden Sie die folgenden Typen und Farbcodes der Felder:</v>
      </c>
      <c r="C20" s="3" t="s">
        <v>103</v>
      </c>
      <c r="D20" s="3" t="s">
        <v>200</v>
      </c>
      <c r="E20" s="90" t="s">
        <v>460</v>
      </c>
      <c r="F20" s="3" t="s">
        <v>379</v>
      </c>
    </row>
    <row r="21" spans="1:6" x14ac:dyDescent="0.35">
      <c r="A21" s="3" t="s">
        <v>186</v>
      </c>
      <c r="B21" s="12" t="str" cm="1">
        <f t="array" ref="B21">INDEX($C21:$F21,1,MATCH(Sprachwahl,LstSprache,0))</f>
        <v>Eingabefeld</v>
      </c>
      <c r="C21" s="3" t="s">
        <v>104</v>
      </c>
      <c r="D21" s="3" t="s">
        <v>105</v>
      </c>
      <c r="E21" s="89" t="s">
        <v>106</v>
      </c>
      <c r="F21" s="3" t="s">
        <v>107</v>
      </c>
    </row>
    <row r="22" spans="1:6" x14ac:dyDescent="0.35">
      <c r="A22" s="3" t="s">
        <v>187</v>
      </c>
      <c r="B22" s="12" t="str" cm="1">
        <f t="array" ref="B22">INDEX($C22:$F22,1,MATCH(Sprachwahl,LstSprache,0))</f>
        <v>Listenfeld</v>
      </c>
      <c r="C22" s="3" t="s">
        <v>108</v>
      </c>
      <c r="D22" s="3" t="s">
        <v>201</v>
      </c>
      <c r="E22" s="89" t="s">
        <v>109</v>
      </c>
      <c r="F22" s="3" t="s">
        <v>380</v>
      </c>
    </row>
    <row r="23" spans="1:6" x14ac:dyDescent="0.35">
      <c r="A23" s="3" t="s">
        <v>188</v>
      </c>
      <c r="B23" s="12" t="str" cm="1">
        <f t="array" ref="B23">INDEX($C23:$F23,1,MATCH(Sprachwahl,LstSprache,0))</f>
        <v>Ausgabefeld</v>
      </c>
      <c r="C23" s="3" t="s">
        <v>110</v>
      </c>
      <c r="D23" s="3" t="s">
        <v>111</v>
      </c>
      <c r="E23" s="89" t="s">
        <v>389</v>
      </c>
      <c r="F23" s="3" t="s">
        <v>112</v>
      </c>
    </row>
    <row r="24" spans="1:6" x14ac:dyDescent="0.35">
      <c r="A24" s="3" t="s">
        <v>183</v>
      </c>
      <c r="B24" s="12" t="str" cm="1">
        <f t="array" ref="B24">INDEX($C24:$F24,1,MATCH(Sprachwahl,LstSprache,0))</f>
        <v>Ergebnis (zu übertragen in die Label-Plattform)</v>
      </c>
      <c r="C24" s="3" t="str">
        <f>C32</f>
        <v>Ergebnis (zu übertragen in die Label-Plattform)</v>
      </c>
      <c r="D24" s="3" t="s">
        <v>202</v>
      </c>
      <c r="E24" s="90" t="s">
        <v>114</v>
      </c>
      <c r="F24" s="3" t="s">
        <v>115</v>
      </c>
    </row>
    <row r="25" spans="1:6" x14ac:dyDescent="0.35">
      <c r="A25" s="3" t="s">
        <v>126</v>
      </c>
      <c r="B25" s="12" t="str" cm="1">
        <f t="array" ref="B25">INDEX($C25:$F25,1,MATCH(Sprachwahl,LstSprache,0))</f>
        <v>Nr.</v>
      </c>
      <c r="C25" s="3" t="s">
        <v>70</v>
      </c>
      <c r="D25" s="3" t="s">
        <v>113</v>
      </c>
      <c r="E25" s="89" t="s">
        <v>113</v>
      </c>
      <c r="F25" s="3" t="s">
        <v>113</v>
      </c>
    </row>
    <row r="26" spans="1:6" x14ac:dyDescent="0.35">
      <c r="A26" s="3" t="s">
        <v>127</v>
      </c>
      <c r="B26" s="12" t="str" cm="1">
        <f t="array" ref="B26">INDEX($C26:$F26,1,MATCH(Sprachwahl,LstSprache,0))</f>
        <v>Oberfläche</v>
      </c>
      <c r="C26" s="3" t="s">
        <v>141</v>
      </c>
      <c r="D26" s="3" t="s">
        <v>395</v>
      </c>
      <c r="E26" s="89" t="s">
        <v>390</v>
      </c>
      <c r="F26" s="3" t="s">
        <v>146</v>
      </c>
    </row>
    <row r="27" spans="1:6" x14ac:dyDescent="0.35">
      <c r="A27" s="3" t="s">
        <v>128</v>
      </c>
      <c r="B27" s="12" t="str" cm="1">
        <f t="array" ref="B27">INDEX($C27:$F27,1,MATCH(Sprachwahl,LstSprache,0))</f>
        <v>Bezeichnung</v>
      </c>
      <c r="C27" s="3" t="s">
        <v>1</v>
      </c>
      <c r="D27" s="3" t="s">
        <v>203</v>
      </c>
      <c r="E27" s="89" t="s">
        <v>391</v>
      </c>
      <c r="F27" s="3" t="s">
        <v>381</v>
      </c>
    </row>
    <row r="28" spans="1:6" x14ac:dyDescent="0.35">
      <c r="A28" s="3" t="s">
        <v>129</v>
      </c>
      <c r="B28" s="12" t="str" cm="1">
        <f t="array" ref="B28">INDEX($C28:$F28,1,MATCH(Sprachwahl,LstSprache,0))</f>
        <v>Materialgruppe</v>
      </c>
      <c r="C28" s="3" t="s">
        <v>3</v>
      </c>
      <c r="D28" s="3" t="s">
        <v>204</v>
      </c>
      <c r="E28" s="89" t="s">
        <v>392</v>
      </c>
      <c r="F28" s="3" t="s">
        <v>382</v>
      </c>
    </row>
    <row r="29" spans="1:6" x14ac:dyDescent="0.35">
      <c r="A29" s="3" t="s">
        <v>130</v>
      </c>
      <c r="B29" s="12" t="str" cm="1">
        <f t="array" ref="B29">INDEX($C29:$F29,1,MATCH(Sprachwahl,LstSprache,0))</f>
        <v>Material</v>
      </c>
      <c r="C29" s="3" t="s">
        <v>2</v>
      </c>
      <c r="D29" s="3" t="s">
        <v>205</v>
      </c>
      <c r="E29" s="89" t="s">
        <v>394</v>
      </c>
      <c r="F29" s="3" t="s">
        <v>382</v>
      </c>
    </row>
    <row r="30" spans="1:6" x14ac:dyDescent="0.35">
      <c r="A30" s="3" t="s">
        <v>131</v>
      </c>
      <c r="B30" s="12" t="str" cm="1">
        <f t="array" ref="B30">INDEX($C30:$F30,1,MATCH(Sprachwahl,LstSprache,0))</f>
        <v>Fläche</v>
      </c>
      <c r="C30" s="3" t="s">
        <v>133</v>
      </c>
      <c r="D30" s="3" t="s">
        <v>146</v>
      </c>
      <c r="E30" s="89" t="s">
        <v>390</v>
      </c>
      <c r="F30" s="3" t="s">
        <v>372</v>
      </c>
    </row>
    <row r="31" spans="1:6" x14ac:dyDescent="0.35">
      <c r="A31" s="3" t="s">
        <v>132</v>
      </c>
      <c r="B31" s="12" t="str" cm="1">
        <f t="array" ref="B31">INDEX($C31:$F31,1,MATCH(Sprachwahl,LstSprache,0))</f>
        <v>Albedo</v>
      </c>
      <c r="C31" s="3" t="s">
        <v>0</v>
      </c>
      <c r="D31" s="3" t="s">
        <v>0</v>
      </c>
      <c r="E31" s="89" t="s">
        <v>0</v>
      </c>
      <c r="F31" s="3" t="s">
        <v>0</v>
      </c>
    </row>
    <row r="32" spans="1:6" x14ac:dyDescent="0.35">
      <c r="A32" s="3" t="s">
        <v>157</v>
      </c>
      <c r="B32" s="12" t="str" cm="1">
        <f t="array" ref="B32">INDEX($C32:$F32,1,MATCH(Sprachwahl,LstSprache,0))</f>
        <v>Ergebnis (zu übertragen in die Label-Plattform)</v>
      </c>
      <c r="C32" s="3" t="s">
        <v>393</v>
      </c>
      <c r="D32" s="3" t="s">
        <v>202</v>
      </c>
      <c r="E32" s="89" t="s">
        <v>114</v>
      </c>
      <c r="F32" s="3" t="s">
        <v>115</v>
      </c>
    </row>
    <row r="33" spans="1:6" x14ac:dyDescent="0.35">
      <c r="A33" s="3" t="s">
        <v>156</v>
      </c>
      <c r="B33" s="12" t="str" cm="1">
        <f t="array" ref="B33">INDEX($C33:$F33,1,MATCH(Sprachwahl,LstSprache,0))</f>
        <v>Punkte</v>
      </c>
      <c r="C33" s="3" t="s">
        <v>116</v>
      </c>
      <c r="D33" s="3" t="s">
        <v>117</v>
      </c>
      <c r="E33" s="89" t="s">
        <v>118</v>
      </c>
      <c r="F33" s="3" t="s">
        <v>117</v>
      </c>
    </row>
    <row r="34" spans="1:6" x14ac:dyDescent="0.35">
      <c r="A34" s="3" t="s">
        <v>145</v>
      </c>
      <c r="B34" s="12" t="str" cm="1">
        <f t="array" ref="B34">INDEX($C34:$F34,1,MATCH(Sprachwahl,LstSprache,0))</f>
        <v xml:space="preserve">Ergebnisse </v>
      </c>
      <c r="C34" s="3" t="s">
        <v>416</v>
      </c>
      <c r="D34" s="3" t="s">
        <v>417</v>
      </c>
      <c r="E34" s="89" t="s">
        <v>418</v>
      </c>
      <c r="F34" s="3" t="s">
        <v>383</v>
      </c>
    </row>
    <row r="35" spans="1:6" x14ac:dyDescent="0.35">
      <c r="A35" s="3" t="s">
        <v>194</v>
      </c>
      <c r="B35" s="12" t="str" cm="1">
        <f t="array" ref="B35">INDEX($C35:$F35,1,MATCH(Sprachwahl,LstSprache,0))</f>
        <v>Fläche</v>
      </c>
      <c r="C35" s="3" t="s">
        <v>133</v>
      </c>
      <c r="D35" s="3" t="s">
        <v>146</v>
      </c>
      <c r="E35" s="89" t="s">
        <v>372</v>
      </c>
      <c r="F35" s="3" t="s">
        <v>372</v>
      </c>
    </row>
    <row r="36" spans="1:6" x14ac:dyDescent="0.35">
      <c r="A36" s="3" t="s">
        <v>195</v>
      </c>
      <c r="B36" s="12" t="str" cm="1">
        <f t="array" ref="B36">INDEX($C36:$F36,1,MATCH(Sprachwahl,LstSprache,0))</f>
        <v>Albedo</v>
      </c>
      <c r="C36" s="3" t="s">
        <v>0</v>
      </c>
      <c r="D36" s="3" t="s">
        <v>0</v>
      </c>
      <c r="E36" s="89" t="s">
        <v>0</v>
      </c>
      <c r="F36" s="3" t="s">
        <v>0</v>
      </c>
    </row>
    <row r="37" spans="1:6" x14ac:dyDescent="0.35">
      <c r="B37" s="12"/>
      <c r="E37" s="89"/>
    </row>
    <row r="38" spans="1:6" x14ac:dyDescent="0.35">
      <c r="A38" s="3" t="s">
        <v>62</v>
      </c>
      <c r="B38" s="12" t="str" cm="1">
        <f t="array" ref="B38">INDEX($C38:$F38,1,MATCH(Sprachwahl,LstSprache,0))</f>
        <v>Chaussierung (gebrochener Naturstein)</v>
      </c>
      <c r="C38" s="43" t="s">
        <v>140</v>
      </c>
      <c r="D38" s="3" t="s">
        <v>427</v>
      </c>
      <c r="E38" s="89" t="s">
        <v>237</v>
      </c>
      <c r="F38" s="3" t="s">
        <v>279</v>
      </c>
    </row>
    <row r="39" spans="1:6" x14ac:dyDescent="0.35">
      <c r="A39" s="3" t="s">
        <v>62</v>
      </c>
      <c r="B39" s="12" t="str" cm="1">
        <f t="array" ref="B39">INDEX($C39:$F39,1,MATCH(Sprachwahl,LstSprache,0))</f>
        <v>Rasen</v>
      </c>
      <c r="C39" t="s">
        <v>8</v>
      </c>
      <c r="D39" s="3" t="s">
        <v>206</v>
      </c>
      <c r="E39" s="89" t="s">
        <v>370</v>
      </c>
      <c r="F39" s="3" t="s">
        <v>371</v>
      </c>
    </row>
    <row r="40" spans="1:6" x14ac:dyDescent="0.35">
      <c r="A40" s="3" t="s">
        <v>62</v>
      </c>
      <c r="B40" s="12" t="str" cm="1">
        <f t="array" ref="B40">INDEX($C40:$F40,1,MATCH(Sprachwahl,LstSprache,0))</f>
        <v>Kiesbelag</v>
      </c>
      <c r="C40" t="s">
        <v>9</v>
      </c>
      <c r="D40" s="3" t="s">
        <v>207</v>
      </c>
      <c r="E40" s="89" t="s">
        <v>238</v>
      </c>
      <c r="F40" s="3" t="s">
        <v>280</v>
      </c>
    </row>
    <row r="41" spans="1:6" x14ac:dyDescent="0.35">
      <c r="A41" s="3" t="s">
        <v>62</v>
      </c>
      <c r="B41" s="12" t="str" cm="1">
        <f t="array" ref="B41">INDEX($C41:$F41,1,MATCH(Sprachwahl,LstSprache,0))</f>
        <v>Whitetopping auf Asphalt</v>
      </c>
      <c r="C41" t="s">
        <v>20</v>
      </c>
      <c r="D41" s="3" t="s">
        <v>208</v>
      </c>
      <c r="E41" s="89" t="s">
        <v>239</v>
      </c>
      <c r="F41" s="3" t="s">
        <v>281</v>
      </c>
    </row>
    <row r="42" spans="1:6" x14ac:dyDescent="0.35">
      <c r="A42" s="3" t="s">
        <v>62</v>
      </c>
      <c r="B42" s="12" t="str" cm="1">
        <f t="array" ref="B42">INDEX($C42:$F42,1,MATCH(Sprachwahl,LstSprache,0))</f>
        <v>Asphalt hell</v>
      </c>
      <c r="C42" t="s">
        <v>33</v>
      </c>
      <c r="D42" s="3" t="s">
        <v>209</v>
      </c>
      <c r="E42" s="89" t="s">
        <v>240</v>
      </c>
      <c r="F42" s="3" t="s">
        <v>282</v>
      </c>
    </row>
    <row r="43" spans="1:6" x14ac:dyDescent="0.35">
      <c r="A43" s="3" t="s">
        <v>62</v>
      </c>
      <c r="B43" s="12" t="str" cm="1">
        <f t="array" ref="B43">INDEX($C43:$F43,1,MATCH(Sprachwahl,LstSprache,0))</f>
        <v>Asphalt dunkel</v>
      </c>
      <c r="C43" t="s">
        <v>23</v>
      </c>
      <c r="D43" s="3" t="s">
        <v>210</v>
      </c>
      <c r="E43" s="89" t="s">
        <v>241</v>
      </c>
      <c r="F43" s="3" t="s">
        <v>283</v>
      </c>
    </row>
    <row r="44" spans="1:6" x14ac:dyDescent="0.35">
      <c r="A44" s="3" t="s">
        <v>62</v>
      </c>
      <c r="B44" s="12" t="str" cm="1">
        <f t="array" ref="B44">INDEX($C44:$F44,1,MATCH(Sprachwahl,LstSprache,0))</f>
        <v>Steinplattenpﬂästerung</v>
      </c>
      <c r="C44" t="s">
        <v>10</v>
      </c>
      <c r="D44" s="3" t="s">
        <v>428</v>
      </c>
      <c r="E44" s="89" t="s">
        <v>242</v>
      </c>
      <c r="F44" s="3" t="s">
        <v>284</v>
      </c>
    </row>
    <row r="45" spans="1:6" x14ac:dyDescent="0.35">
      <c r="A45" s="3" t="s">
        <v>62</v>
      </c>
      <c r="B45" s="12" t="str" cm="1">
        <f t="array" ref="B45">INDEX($C45:$F45,1,MATCH(Sprachwahl,LstSprache,0))</f>
        <v>Betonsteinpﬂästerung</v>
      </c>
      <c r="C45" t="s">
        <v>11</v>
      </c>
      <c r="D45" s="3" t="s">
        <v>429</v>
      </c>
      <c r="E45" s="89" t="s">
        <v>243</v>
      </c>
      <c r="F45" s="3" t="s">
        <v>285</v>
      </c>
    </row>
    <row r="46" spans="1:6" x14ac:dyDescent="0.35">
      <c r="A46" s="3" t="s">
        <v>62</v>
      </c>
      <c r="B46" s="12" t="str" cm="1">
        <f t="array" ref="B46">INDEX($C46:$F46,1,MATCH(Sprachwahl,LstSprache,0))</f>
        <v>Betonbelag</v>
      </c>
      <c r="C46" t="s">
        <v>12</v>
      </c>
      <c r="D46" s="3" t="s">
        <v>211</v>
      </c>
      <c r="E46" s="89" t="s">
        <v>244</v>
      </c>
      <c r="F46" s="3" t="s">
        <v>286</v>
      </c>
    </row>
    <row r="47" spans="1:6" x14ac:dyDescent="0.35">
      <c r="A47" s="3" t="s">
        <v>62</v>
      </c>
      <c r="B47" s="12" t="str" cm="1">
        <f t="array" ref="B47">INDEX($C47:$F47,1,MATCH(Sprachwahl,LstSprache,0))</f>
        <v>Rasengittersteinpﬂästerung</v>
      </c>
      <c r="C47" t="s">
        <v>13</v>
      </c>
      <c r="D47" s="3" t="s">
        <v>430</v>
      </c>
      <c r="E47" s="90" t="s">
        <v>467</v>
      </c>
      <c r="F47" s="3" t="s">
        <v>287</v>
      </c>
    </row>
    <row r="48" spans="1:6" x14ac:dyDescent="0.35">
      <c r="A48" s="3" t="s">
        <v>61</v>
      </c>
      <c r="B48" s="12" t="str" cm="1">
        <f t="array" ref="B48">INDEX($C48:$F48,1,MATCH(Sprachwahl,LstSprache,0))</f>
        <v>Reﬂektierender Anstrich dunkel</v>
      </c>
      <c r="C48" t="s">
        <v>24</v>
      </c>
      <c r="D48" s="3" t="s">
        <v>212</v>
      </c>
      <c r="E48" s="90" t="s">
        <v>468</v>
      </c>
      <c r="F48" s="3" t="s">
        <v>288</v>
      </c>
    </row>
    <row r="49" spans="1:6" x14ac:dyDescent="0.35">
      <c r="A49" s="3" t="s">
        <v>61</v>
      </c>
      <c r="B49" s="12" t="str" cm="1">
        <f t="array" ref="B49">INDEX($C49:$F49,1,MATCH(Sprachwahl,LstSprache,0))</f>
        <v>Reﬂektierender Anstrich mittel</v>
      </c>
      <c r="C49" t="s">
        <v>43</v>
      </c>
      <c r="D49" s="3" t="s">
        <v>213</v>
      </c>
      <c r="E49" s="90" t="s">
        <v>469</v>
      </c>
      <c r="F49" s="3" t="s">
        <v>289</v>
      </c>
    </row>
    <row r="50" spans="1:6" x14ac:dyDescent="0.35">
      <c r="A50" s="3" t="s">
        <v>61</v>
      </c>
      <c r="B50" s="12" t="str" cm="1">
        <f t="array" ref="B50">INDEX($C50:$F50,1,MATCH(Sprachwahl,LstSprache,0))</f>
        <v>Reﬂektierender Anstrich hell</v>
      </c>
      <c r="C50" t="s">
        <v>34</v>
      </c>
      <c r="D50" s="3" t="s">
        <v>214</v>
      </c>
      <c r="E50" s="90" t="s">
        <v>470</v>
      </c>
      <c r="F50" s="3" t="s">
        <v>290</v>
      </c>
    </row>
    <row r="51" spans="1:6" x14ac:dyDescent="0.35">
      <c r="A51" s="3" t="s">
        <v>60</v>
      </c>
      <c r="B51" s="12" t="str" cm="1">
        <f t="array" ref="B51">INDEX($C51:$F51,1,MATCH(Sprachwahl,LstSprache,0))</f>
        <v>Begrünungselement</v>
      </c>
      <c r="C51" t="s">
        <v>14</v>
      </c>
      <c r="D51" s="3" t="s">
        <v>215</v>
      </c>
      <c r="E51" s="89" t="s">
        <v>245</v>
      </c>
      <c r="F51" s="3" t="s">
        <v>291</v>
      </c>
    </row>
    <row r="52" spans="1:6" x14ac:dyDescent="0.35">
      <c r="A52" s="3" t="s">
        <v>60</v>
      </c>
      <c r="B52" s="12" t="str" cm="1">
        <f t="array" ref="B52">INDEX($C52:$F52,1,MATCH(Sprachwahl,LstSprache,0))</f>
        <v>Steinverkleidung</v>
      </c>
      <c r="C52" t="s">
        <v>15</v>
      </c>
      <c r="D52" s="3" t="s">
        <v>216</v>
      </c>
      <c r="E52" s="89" t="s">
        <v>246</v>
      </c>
      <c r="F52" s="3" t="s">
        <v>292</v>
      </c>
    </row>
    <row r="53" spans="1:6" x14ac:dyDescent="0.35">
      <c r="A53" s="3" t="s">
        <v>60</v>
      </c>
      <c r="B53" s="12" t="str" cm="1">
        <f t="array" ref="B53">INDEX($C53:$F53,1,MATCH(Sprachwahl,LstSprache,0))</f>
        <v>Faserzementverkleidung dunkel</v>
      </c>
      <c r="C53" t="s">
        <v>25</v>
      </c>
      <c r="D53" s="3" t="s">
        <v>217</v>
      </c>
      <c r="E53" s="89" t="s">
        <v>247</v>
      </c>
      <c r="F53" s="3" t="s">
        <v>293</v>
      </c>
    </row>
    <row r="54" spans="1:6" x14ac:dyDescent="0.35">
      <c r="A54" s="3" t="s">
        <v>60</v>
      </c>
      <c r="B54" s="12" t="str" cm="1">
        <f t="array" ref="B54">INDEX($C54:$F54,1,MATCH(Sprachwahl,LstSprache,0))</f>
        <v>Faserzementverkleidung mittel</v>
      </c>
      <c r="C54" t="s">
        <v>44</v>
      </c>
      <c r="D54" s="3" t="s">
        <v>218</v>
      </c>
      <c r="E54" s="89" t="s">
        <v>248</v>
      </c>
      <c r="F54" s="3" t="s">
        <v>294</v>
      </c>
    </row>
    <row r="55" spans="1:6" x14ac:dyDescent="0.35">
      <c r="A55" s="3" t="s">
        <v>60</v>
      </c>
      <c r="B55" s="12" t="str" cm="1">
        <f t="array" ref="B55">INDEX($C55:$F55,1,MATCH(Sprachwahl,LstSprache,0))</f>
        <v>Faserzementverkleidung hell</v>
      </c>
      <c r="C55" t="s">
        <v>35</v>
      </c>
      <c r="D55" s="3" t="s">
        <v>219</v>
      </c>
      <c r="E55" s="89" t="s">
        <v>249</v>
      </c>
      <c r="F55" s="3" t="s">
        <v>295</v>
      </c>
    </row>
    <row r="56" spans="1:6" x14ac:dyDescent="0.35">
      <c r="A56" s="3" t="s">
        <v>60</v>
      </c>
      <c r="B56" s="12" t="str" cm="1">
        <f t="array" ref="B56">INDEX($C56:$F56,1,MATCH(Sprachwahl,LstSprache,0))</f>
        <v>Faserzementverkleidung</v>
      </c>
      <c r="C56" t="s">
        <v>16</v>
      </c>
      <c r="D56" s="3" t="s">
        <v>220</v>
      </c>
      <c r="E56" s="89" t="s">
        <v>250</v>
      </c>
      <c r="F56" s="3" t="s">
        <v>296</v>
      </c>
    </row>
    <row r="57" spans="1:6" x14ac:dyDescent="0.35">
      <c r="A57" s="3" t="s">
        <v>60</v>
      </c>
      <c r="B57" s="12" t="str" cm="1">
        <f t="array" ref="B57">INDEX($C57:$F57,1,MATCH(Sprachwahl,LstSprache,0))</f>
        <v>Metallblechverkleidung dunkel</v>
      </c>
      <c r="C57" t="s">
        <v>26</v>
      </c>
      <c r="D57" s="3" t="s">
        <v>221</v>
      </c>
      <c r="E57" s="89" t="s">
        <v>251</v>
      </c>
      <c r="F57" s="3" t="s">
        <v>297</v>
      </c>
    </row>
    <row r="58" spans="1:6" x14ac:dyDescent="0.35">
      <c r="A58" s="3" t="s">
        <v>60</v>
      </c>
      <c r="B58" s="12" t="str" cm="1">
        <f t="array" ref="B58">INDEX($C58:$F58,1,MATCH(Sprachwahl,LstSprache,0))</f>
        <v>Metallblechverkleidung hell</v>
      </c>
      <c r="C58" t="s">
        <v>36</v>
      </c>
      <c r="D58" s="3" t="s">
        <v>222</v>
      </c>
      <c r="E58" s="89" t="s">
        <v>252</v>
      </c>
      <c r="F58" s="3" t="s">
        <v>298</v>
      </c>
    </row>
    <row r="59" spans="1:6" x14ac:dyDescent="0.35">
      <c r="A59" s="3" t="s">
        <v>60</v>
      </c>
      <c r="B59" s="12" t="str" cm="1">
        <f t="array" ref="B59">INDEX($C59:$F59,1,MATCH(Sprachwahl,LstSprache,0))</f>
        <v>Metallblechverkleidung blank</v>
      </c>
      <c r="C59" t="s">
        <v>64</v>
      </c>
      <c r="D59" s="3" t="s">
        <v>431</v>
      </c>
      <c r="E59" s="89" t="s">
        <v>252</v>
      </c>
      <c r="F59" s="3" t="s">
        <v>299</v>
      </c>
    </row>
    <row r="60" spans="1:6" x14ac:dyDescent="0.35">
      <c r="A60" s="3" t="s">
        <v>60</v>
      </c>
      <c r="B60" s="12" t="str" cm="1">
        <f t="array" ref="B60">INDEX($C60:$F60,1,MATCH(Sprachwahl,LstSprache,0))</f>
        <v>Photovoltaik</v>
      </c>
      <c r="C60" t="s">
        <v>17</v>
      </c>
      <c r="D60" s="3" t="s">
        <v>223</v>
      </c>
      <c r="E60" s="90" t="s">
        <v>471</v>
      </c>
      <c r="F60" s="3" t="s">
        <v>300</v>
      </c>
    </row>
    <row r="61" spans="1:6" x14ac:dyDescent="0.35">
      <c r="A61" s="3" t="s">
        <v>60</v>
      </c>
      <c r="B61" s="12" t="str" cm="1">
        <f t="array" ref="B61">INDEX($C61:$F61,1,MATCH(Sprachwahl,LstSprache,0))</f>
        <v>Holzverkleidung</v>
      </c>
      <c r="C61" t="s">
        <v>18</v>
      </c>
      <c r="D61" s="3" t="s">
        <v>224</v>
      </c>
      <c r="E61" s="89" t="s">
        <v>253</v>
      </c>
      <c r="F61" s="3" t="s">
        <v>301</v>
      </c>
    </row>
    <row r="62" spans="1:6" x14ac:dyDescent="0.35">
      <c r="A62" s="3" t="s">
        <v>59</v>
      </c>
      <c r="B62" s="12" t="str" cm="1">
        <f t="array" ref="B62">INDEX($C62:$F62,1,MATCH(Sprachwahl,LstSprache,0))</f>
        <v>Sandwichpaneel dunkel</v>
      </c>
      <c r="C62" t="s">
        <v>27</v>
      </c>
      <c r="D62" s="3" t="s">
        <v>225</v>
      </c>
      <c r="E62" s="89" t="s">
        <v>254</v>
      </c>
      <c r="F62" s="3" t="s">
        <v>302</v>
      </c>
    </row>
    <row r="63" spans="1:6" x14ac:dyDescent="0.35">
      <c r="A63" s="3" t="s">
        <v>59</v>
      </c>
      <c r="B63" s="12" t="str" cm="1">
        <f t="array" ref="B63">INDEX($C63:$F63,1,MATCH(Sprachwahl,LstSprache,0))</f>
        <v>Sandwichpaneel hell</v>
      </c>
      <c r="C63" t="s">
        <v>37</v>
      </c>
      <c r="D63" s="3" t="s">
        <v>226</v>
      </c>
      <c r="E63" s="89" t="s">
        <v>255</v>
      </c>
      <c r="F63" s="3" t="s">
        <v>303</v>
      </c>
    </row>
    <row r="64" spans="1:6" x14ac:dyDescent="0.35">
      <c r="A64" s="3" t="s">
        <v>59</v>
      </c>
      <c r="B64" s="12" t="str" cm="1">
        <f t="array" ref="B64">INDEX($C64:$F64,1,MATCH(Sprachwahl,LstSprache,0))</f>
        <v>Sandwichpaneel blank</v>
      </c>
      <c r="C64" t="s">
        <v>63</v>
      </c>
      <c r="D64" s="3" t="s">
        <v>227</v>
      </c>
      <c r="E64" s="89" t="s">
        <v>256</v>
      </c>
      <c r="F64" s="3" t="s">
        <v>304</v>
      </c>
    </row>
    <row r="65" spans="1:6" x14ac:dyDescent="0.35">
      <c r="A65" s="3" t="s">
        <v>59</v>
      </c>
      <c r="B65" s="12" t="str" cm="1">
        <f t="array" ref="B65">INDEX($C65:$F65,1,MATCH(Sprachwahl,LstSprache,0))</f>
        <v>Glasfassade Sonnenschutz dunkel</v>
      </c>
      <c r="C65" t="s">
        <v>28</v>
      </c>
      <c r="D65" s="3" t="s">
        <v>432</v>
      </c>
      <c r="E65" s="90" t="s">
        <v>472</v>
      </c>
      <c r="F65" s="3" t="s">
        <v>305</v>
      </c>
    </row>
    <row r="66" spans="1:6" x14ac:dyDescent="0.35">
      <c r="A66" s="3" t="s">
        <v>59</v>
      </c>
      <c r="B66" s="12" t="str" cm="1">
        <f t="array" ref="B66">INDEX($C66:$F66,1,MATCH(Sprachwahl,LstSprache,0))</f>
        <v>Glasfassade Sonnenschutz hell</v>
      </c>
      <c r="C66" t="s">
        <v>38</v>
      </c>
      <c r="D66" s="3" t="s">
        <v>433</v>
      </c>
      <c r="E66" s="89" t="s">
        <v>257</v>
      </c>
      <c r="F66" s="3" t="s">
        <v>306</v>
      </c>
    </row>
    <row r="67" spans="1:6" x14ac:dyDescent="0.35">
      <c r="A67" s="3" t="s">
        <v>59</v>
      </c>
      <c r="B67" s="12" t="str" cm="1">
        <f t="array" ref="B67">INDEX($C67:$F67,1,MATCH(Sprachwahl,LstSprache,0))</f>
        <v>Glasfassade</v>
      </c>
      <c r="C67" t="s">
        <v>19</v>
      </c>
      <c r="D67" s="3" t="s">
        <v>228</v>
      </c>
      <c r="E67" s="89" t="s">
        <v>258</v>
      </c>
      <c r="F67" s="3" t="s">
        <v>307</v>
      </c>
    </row>
    <row r="68" spans="1:6" x14ac:dyDescent="0.35">
      <c r="A68" s="3" t="s">
        <v>58</v>
      </c>
      <c r="B68" s="12" t="str" cm="1">
        <f t="array" ref="B68">INDEX($C68:$F68,1,MATCH(Sprachwahl,LstSprache,0))</f>
        <v>Kompaktfassade Steinwolle dunkel</v>
      </c>
      <c r="C68" t="s">
        <v>29</v>
      </c>
      <c r="D68" s="3" t="s">
        <v>434</v>
      </c>
      <c r="E68" s="89" t="s">
        <v>259</v>
      </c>
      <c r="F68" s="3" t="s">
        <v>308</v>
      </c>
    </row>
    <row r="69" spans="1:6" x14ac:dyDescent="0.35">
      <c r="A69" s="3" t="s">
        <v>58</v>
      </c>
      <c r="B69" s="12" t="str" cm="1">
        <f t="array" ref="B69">INDEX($C69:$F69,1,MATCH(Sprachwahl,LstSprache,0))</f>
        <v>Kompaktfassade Steinwolle mittel</v>
      </c>
      <c r="C69" t="s">
        <v>45</v>
      </c>
      <c r="D69" s="3" t="s">
        <v>435</v>
      </c>
      <c r="E69" s="89" t="s">
        <v>260</v>
      </c>
      <c r="F69" s="3" t="s">
        <v>309</v>
      </c>
    </row>
    <row r="70" spans="1:6" x14ac:dyDescent="0.35">
      <c r="A70" s="3" t="s">
        <v>58</v>
      </c>
      <c r="B70" s="12" t="str" cm="1">
        <f t="array" ref="B70">INDEX($C70:$F70,1,MATCH(Sprachwahl,LstSprache,0))</f>
        <v>Kompaktfassade Steinwolle hell</v>
      </c>
      <c r="C70" t="s">
        <v>39</v>
      </c>
      <c r="D70" s="3" t="s">
        <v>436</v>
      </c>
      <c r="E70" s="89" t="s">
        <v>261</v>
      </c>
      <c r="F70" s="3" t="s">
        <v>310</v>
      </c>
    </row>
    <row r="71" spans="1:6" x14ac:dyDescent="0.35">
      <c r="A71" s="3" t="s">
        <v>58</v>
      </c>
      <c r="B71" s="12" t="str" cm="1">
        <f t="array" ref="B71">INDEX($C71:$F71,1,MATCH(Sprachwahl,LstSprache,0))</f>
        <v>Kompaktfassade EPS dunkel</v>
      </c>
      <c r="C71" t="s">
        <v>30</v>
      </c>
      <c r="D71" s="3" t="s">
        <v>437</v>
      </c>
      <c r="E71" s="89" t="s">
        <v>262</v>
      </c>
      <c r="F71" s="3" t="s">
        <v>311</v>
      </c>
    </row>
    <row r="72" spans="1:6" x14ac:dyDescent="0.35">
      <c r="A72" s="3" t="s">
        <v>58</v>
      </c>
      <c r="B72" s="12" t="str" cm="1">
        <f t="array" ref="B72">INDEX($C72:$F72,1,MATCH(Sprachwahl,LstSprache,0))</f>
        <v>Kompaktfassade EPS mittel</v>
      </c>
      <c r="C72" t="s">
        <v>46</v>
      </c>
      <c r="D72" s="3" t="s">
        <v>438</v>
      </c>
      <c r="E72" s="89" t="s">
        <v>263</v>
      </c>
      <c r="F72" s="3" t="s">
        <v>312</v>
      </c>
    </row>
    <row r="73" spans="1:6" x14ac:dyDescent="0.35">
      <c r="A73" s="3" t="s">
        <v>58</v>
      </c>
      <c r="B73" s="12" t="str" cm="1">
        <f t="array" ref="B73">INDEX($C73:$F73,1,MATCH(Sprachwahl,LstSprache,0))</f>
        <v>Kompaktfassade EPS hell</v>
      </c>
      <c r="C73" t="s">
        <v>40</v>
      </c>
      <c r="D73" s="3" t="s">
        <v>439</v>
      </c>
      <c r="E73" s="89" t="s">
        <v>264</v>
      </c>
      <c r="F73" s="3" t="s">
        <v>313</v>
      </c>
    </row>
    <row r="74" spans="1:6" x14ac:dyDescent="0.35">
      <c r="A74" s="3" t="s">
        <v>58</v>
      </c>
      <c r="B74" s="12" t="str" cm="1">
        <f t="array" ref="B74">INDEX($C74:$F74,1,MATCH(Sprachwahl,LstSprache,0))</f>
        <v>Einschalenbacksteinmauerwerk Aerogeldämmputz dunkel</v>
      </c>
      <c r="C74" t="s">
        <v>31</v>
      </c>
      <c r="D74" s="3" t="s">
        <v>440</v>
      </c>
      <c r="E74" s="90" t="s">
        <v>265</v>
      </c>
      <c r="F74" s="3" t="s">
        <v>314</v>
      </c>
    </row>
    <row r="75" spans="1:6" x14ac:dyDescent="0.35">
      <c r="A75" s="3" t="s">
        <v>58</v>
      </c>
      <c r="B75" s="12" t="str" cm="1">
        <f t="array" ref="B75">INDEX($C75:$F75,1,MATCH(Sprachwahl,LstSprache,0))</f>
        <v>Einschalenbacksteinmauerwerk Aerogeldämmputz mittel</v>
      </c>
      <c r="C75" t="s">
        <v>47</v>
      </c>
      <c r="D75" s="3" t="s">
        <v>441</v>
      </c>
      <c r="E75" s="90" t="s">
        <v>266</v>
      </c>
      <c r="F75" s="3" t="s">
        <v>315</v>
      </c>
    </row>
    <row r="76" spans="1:6" x14ac:dyDescent="0.35">
      <c r="A76" s="3" t="s">
        <v>58</v>
      </c>
      <c r="B76" s="12" t="str" cm="1">
        <f t="array" ref="B76">INDEX($C76:$F76,1,MATCH(Sprachwahl,LstSprache,0))</f>
        <v>Einschalenbacksteinmauerwerk Aerogeldämmputz hell</v>
      </c>
      <c r="C76" t="s">
        <v>41</v>
      </c>
      <c r="D76" s="3" t="s">
        <v>442</v>
      </c>
      <c r="E76" s="90" t="s">
        <v>473</v>
      </c>
      <c r="F76" s="3" t="s">
        <v>316</v>
      </c>
    </row>
    <row r="77" spans="1:6" x14ac:dyDescent="0.35">
      <c r="A77" s="3" t="s">
        <v>58</v>
      </c>
      <c r="B77" s="12" t="str" cm="1">
        <f t="array" ref="B77">INDEX($C77:$F77,1,MATCH(Sprachwahl,LstSprache,0))</f>
        <v>Einschalenbacksteinmauerwerk Dämmputz dunkel</v>
      </c>
      <c r="C77" t="s">
        <v>136</v>
      </c>
      <c r="D77" s="3" t="s">
        <v>443</v>
      </c>
      <c r="E77" s="90" t="s">
        <v>474</v>
      </c>
      <c r="F77" s="3" t="s">
        <v>317</v>
      </c>
    </row>
    <row r="78" spans="1:6" x14ac:dyDescent="0.35">
      <c r="A78" s="3" t="s">
        <v>58</v>
      </c>
      <c r="B78" s="12" t="str" cm="1">
        <f t="array" ref="B78">INDEX($C78:$F78,1,MATCH(Sprachwahl,LstSprache,0))</f>
        <v>Einschalenbacksteinmauerwerk Dämmputz mittel</v>
      </c>
      <c r="C78" t="s">
        <v>137</v>
      </c>
      <c r="D78" s="3" t="s">
        <v>444</v>
      </c>
      <c r="E78" s="90" t="s">
        <v>475</v>
      </c>
      <c r="F78" s="3" t="s">
        <v>318</v>
      </c>
    </row>
    <row r="79" spans="1:6" x14ac:dyDescent="0.35">
      <c r="A79" s="3" t="s">
        <v>58</v>
      </c>
      <c r="B79" s="12" t="str" cm="1">
        <f t="array" ref="B79">INDEX($C79:$F79,1,MATCH(Sprachwahl,LstSprache,0))</f>
        <v>Einschalenbacksteinmauerwerk Dämmputz hell</v>
      </c>
      <c r="C79" t="s">
        <v>138</v>
      </c>
      <c r="D79" s="3" t="s">
        <v>445</v>
      </c>
      <c r="E79" s="90" t="s">
        <v>267</v>
      </c>
      <c r="F79" s="3" t="s">
        <v>319</v>
      </c>
    </row>
    <row r="80" spans="1:6" x14ac:dyDescent="0.35">
      <c r="A80" s="3" t="s">
        <v>57</v>
      </c>
      <c r="B80" s="12" t="str" cm="1">
        <f t="array" ref="B80">INDEX($C80:$F80,1,MATCH(Sprachwahl,LstSprache,0))</f>
        <v>Zweischalenmauerwerk Luftschicht dunkel</v>
      </c>
      <c r="C80" t="s">
        <v>32</v>
      </c>
      <c r="D80" s="3" t="s">
        <v>446</v>
      </c>
      <c r="E80" s="90" t="s">
        <v>476</v>
      </c>
      <c r="F80" s="3" t="s">
        <v>320</v>
      </c>
    </row>
    <row r="81" spans="1:6" x14ac:dyDescent="0.35">
      <c r="A81" s="3" t="s">
        <v>57</v>
      </c>
      <c r="B81" s="12" t="str" cm="1">
        <f t="array" ref="B81">INDEX($C81:$F81,1,MATCH(Sprachwahl,LstSprache,0))</f>
        <v>Zweischalenmauerwerk Luftschicht mittel</v>
      </c>
      <c r="C81" t="s">
        <v>48</v>
      </c>
      <c r="D81" s="3" t="s">
        <v>447</v>
      </c>
      <c r="E81" s="89" t="s">
        <v>268</v>
      </c>
      <c r="F81" s="3" t="s">
        <v>321</v>
      </c>
    </row>
    <row r="82" spans="1:6" x14ac:dyDescent="0.35">
      <c r="A82" s="3" t="s">
        <v>57</v>
      </c>
      <c r="B82" s="12" t="str" cm="1">
        <f t="array" ref="B82">INDEX($C82:$F82,1,MATCH(Sprachwahl,LstSprache,0))</f>
        <v>Zweischalenmauerwerk Luftschicht hell</v>
      </c>
      <c r="C82" t="s">
        <v>42</v>
      </c>
      <c r="D82" s="3" t="s">
        <v>448</v>
      </c>
      <c r="E82" s="89" t="s">
        <v>269</v>
      </c>
      <c r="F82" s="3" t="s">
        <v>322</v>
      </c>
    </row>
    <row r="83" spans="1:6" x14ac:dyDescent="0.35">
      <c r="A83" s="3" t="s">
        <v>57</v>
      </c>
      <c r="B83" s="12" t="str" cm="1">
        <f t="array" ref="B83">INDEX($C83:$F83,1,MATCH(Sprachwahl,LstSprache,0))</f>
        <v>Zweischalenmauerwerk  Kerndämmung</v>
      </c>
      <c r="C83" t="s">
        <v>21</v>
      </c>
      <c r="D83" s="3" t="s">
        <v>229</v>
      </c>
      <c r="E83" s="90" t="s">
        <v>477</v>
      </c>
      <c r="F83" s="3" t="s">
        <v>323</v>
      </c>
    </row>
    <row r="84" spans="1:6" x14ac:dyDescent="0.35">
      <c r="A84" s="3" t="s">
        <v>57</v>
      </c>
      <c r="B84" s="12" t="str" cm="1">
        <f t="array" ref="B84">INDEX($C84:$F84,1,MATCH(Sprachwahl,LstSprache,0))</f>
        <v>Sichtbetonwand Kerndämmung</v>
      </c>
      <c r="C84" t="s">
        <v>22</v>
      </c>
      <c r="D84" s="3" t="s">
        <v>449</v>
      </c>
      <c r="E84" s="90" t="s">
        <v>270</v>
      </c>
      <c r="F84" s="3" t="s">
        <v>324</v>
      </c>
    </row>
    <row r="85" spans="1:6" x14ac:dyDescent="0.35">
      <c r="A85" s="3" t="s">
        <v>178</v>
      </c>
      <c r="B85" s="12" t="str" cm="1">
        <f t="array" ref="B85">INDEX($C85:$F85,1,MATCH(Sprachwahl,LstSprache,0))</f>
        <v>Dachziegel Ton dunkel</v>
      </c>
      <c r="C85" s="43" t="s">
        <v>163</v>
      </c>
      <c r="D85" s="3" t="s">
        <v>361</v>
      </c>
      <c r="E85" s="90" t="s">
        <v>478</v>
      </c>
      <c r="F85" s="3" t="s">
        <v>349</v>
      </c>
    </row>
    <row r="86" spans="1:6" x14ac:dyDescent="0.35">
      <c r="A86" s="3" t="s">
        <v>178</v>
      </c>
      <c r="B86" s="12" t="str" cm="1">
        <f t="array" ref="B86">INDEX($C86:$F86,1,MATCH(Sprachwahl,LstSprache,0))</f>
        <v>Dachziegel Ton mittel</v>
      </c>
      <c r="C86" s="43" t="s">
        <v>162</v>
      </c>
      <c r="D86" s="3" t="s">
        <v>362</v>
      </c>
      <c r="E86" s="89" t="s">
        <v>351</v>
      </c>
      <c r="F86" s="3" t="s">
        <v>348</v>
      </c>
    </row>
    <row r="87" spans="1:6" x14ac:dyDescent="0.35">
      <c r="A87" s="3" t="s">
        <v>178</v>
      </c>
      <c r="B87" s="12" t="str" cm="1">
        <f t="array" ref="B87">INDEX($C87:$F87,1,MATCH(Sprachwahl,LstSprache,0))</f>
        <v>Dachziegel Beton dunkel</v>
      </c>
      <c r="C87" s="43" t="s">
        <v>164</v>
      </c>
      <c r="D87" s="3" t="s">
        <v>450</v>
      </c>
      <c r="E87" s="90" t="s">
        <v>479</v>
      </c>
      <c r="F87" s="3" t="s">
        <v>347</v>
      </c>
    </row>
    <row r="88" spans="1:6" x14ac:dyDescent="0.35">
      <c r="A88" s="3" t="s">
        <v>178</v>
      </c>
      <c r="B88" s="12" t="str" cm="1">
        <f t="array" ref="B88">INDEX($C88:$F88,1,MATCH(Sprachwahl,LstSprache,0))</f>
        <v>Dachziegel Beton mittel</v>
      </c>
      <c r="C88" s="43" t="s">
        <v>165</v>
      </c>
      <c r="D88" s="3" t="s">
        <v>363</v>
      </c>
      <c r="E88" s="89" t="s">
        <v>350</v>
      </c>
      <c r="F88" s="3" t="s">
        <v>346</v>
      </c>
    </row>
    <row r="89" spans="1:6" x14ac:dyDescent="0.35">
      <c r="A89" s="3" t="s">
        <v>178</v>
      </c>
      <c r="B89" s="12" t="str" cm="1">
        <f t="array" ref="B89">INDEX($C89:$F89,1,MATCH(Sprachwahl,LstSprache,0))</f>
        <v>Bitumenbahn dunkel</v>
      </c>
      <c r="C89" s="43" t="s">
        <v>166</v>
      </c>
      <c r="D89" s="3" t="s">
        <v>364</v>
      </c>
      <c r="E89" s="89" t="s">
        <v>352</v>
      </c>
      <c r="F89" s="3" t="s">
        <v>345</v>
      </c>
    </row>
    <row r="90" spans="1:6" x14ac:dyDescent="0.35">
      <c r="A90" s="3" t="s">
        <v>178</v>
      </c>
      <c r="B90" s="12" t="str" cm="1">
        <f t="array" ref="B90">INDEX($C90:$F90,1,MATCH(Sprachwahl,LstSprache,0))</f>
        <v>Bitumenbahn mittel</v>
      </c>
      <c r="C90" s="43" t="s">
        <v>167</v>
      </c>
      <c r="D90" s="3" t="s">
        <v>365</v>
      </c>
      <c r="E90" s="89" t="s">
        <v>353</v>
      </c>
      <c r="F90" s="3" t="s">
        <v>344</v>
      </c>
    </row>
    <row r="91" spans="1:6" x14ac:dyDescent="0.35">
      <c r="A91" s="3" t="s">
        <v>178</v>
      </c>
      <c r="B91" s="12" t="str" cm="1">
        <f t="array" ref="B91">INDEX($C91:$F91,1,MATCH(Sprachwahl,LstSprache,0))</f>
        <v>Profilblech dunkel</v>
      </c>
      <c r="C91" s="43" t="s">
        <v>168</v>
      </c>
      <c r="D91" s="3" t="s">
        <v>366</v>
      </c>
      <c r="E91" s="89" t="s">
        <v>354</v>
      </c>
      <c r="F91" s="3" t="s">
        <v>336</v>
      </c>
    </row>
    <row r="92" spans="1:6" x14ac:dyDescent="0.35">
      <c r="A92" s="3" t="s">
        <v>178</v>
      </c>
      <c r="B92" s="12" t="str" cm="1">
        <f t="array" ref="B92">INDEX($C92:$F92,1,MATCH(Sprachwahl,LstSprache,0))</f>
        <v>Profilblech mittel</v>
      </c>
      <c r="C92" s="43" t="s">
        <v>169</v>
      </c>
      <c r="D92" s="3" t="s">
        <v>367</v>
      </c>
      <c r="E92" s="89" t="s">
        <v>355</v>
      </c>
      <c r="F92" s="3" t="s">
        <v>337</v>
      </c>
    </row>
    <row r="93" spans="1:6" x14ac:dyDescent="0.35">
      <c r="A93" s="3" t="s">
        <v>178</v>
      </c>
      <c r="B93" s="12" t="str" cm="1">
        <f t="array" ref="B93">INDEX($C93:$F93,1,MATCH(Sprachwahl,LstSprache,0))</f>
        <v>Flüssigkunststoff-Beschichtung hell</v>
      </c>
      <c r="C93" s="43" t="s">
        <v>170</v>
      </c>
      <c r="D93" s="3" t="s">
        <v>368</v>
      </c>
      <c r="E93" s="89" t="s">
        <v>356</v>
      </c>
      <c r="F93" s="3" t="s">
        <v>338</v>
      </c>
    </row>
    <row r="94" spans="1:6" x14ac:dyDescent="0.35">
      <c r="A94" s="3" t="s">
        <v>178</v>
      </c>
      <c r="B94" s="12" t="str" cm="1">
        <f t="array" ref="B94">INDEX($C94:$F94,1,MATCH(Sprachwahl,LstSprache,0))</f>
        <v>Flüssigkunststoff-Beschichtung mittel</v>
      </c>
      <c r="C94" s="43" t="s">
        <v>171</v>
      </c>
      <c r="D94" s="3" t="s">
        <v>369</v>
      </c>
      <c r="E94" s="89" t="s">
        <v>357</v>
      </c>
      <c r="F94" s="3" t="s">
        <v>339</v>
      </c>
    </row>
    <row r="95" spans="1:6" x14ac:dyDescent="0.35">
      <c r="A95" s="3" t="s">
        <v>178</v>
      </c>
      <c r="B95" s="12" t="str" cm="1">
        <f t="array" ref="B95">INDEX($C95:$F95,1,MATCH(Sprachwahl,LstSprache,0))</f>
        <v>Holzschindeln</v>
      </c>
      <c r="C95" s="43" t="s">
        <v>172</v>
      </c>
      <c r="D95" s="3" t="s">
        <v>451</v>
      </c>
      <c r="E95" s="89" t="s">
        <v>271</v>
      </c>
      <c r="F95" s="3" t="s">
        <v>325</v>
      </c>
    </row>
    <row r="96" spans="1:6" x14ac:dyDescent="0.35">
      <c r="A96" s="3" t="s">
        <v>178</v>
      </c>
      <c r="B96" s="12" t="str" cm="1">
        <f t="array" ref="B96">INDEX($C96:$F96,1,MATCH(Sprachwahl,LstSprache,0))</f>
        <v>Dachbahn TPO hell</v>
      </c>
      <c r="C96" s="43" t="s">
        <v>173</v>
      </c>
      <c r="D96" s="3" t="s">
        <v>452</v>
      </c>
      <c r="E96" s="90" t="s">
        <v>480</v>
      </c>
      <c r="F96" s="3" t="s">
        <v>340</v>
      </c>
    </row>
    <row r="97" spans="1:6" x14ac:dyDescent="0.35">
      <c r="A97" s="3" t="s">
        <v>178</v>
      </c>
      <c r="B97" s="12" t="str" cm="1">
        <f t="array" ref="B97">INDEX($C97:$F97,1,MATCH(Sprachwahl,LstSprache,0))</f>
        <v>Dachbahn TPO mittel</v>
      </c>
      <c r="C97" s="43" t="s">
        <v>174</v>
      </c>
      <c r="D97" s="3" t="s">
        <v>453</v>
      </c>
      <c r="E97" s="89" t="s">
        <v>358</v>
      </c>
      <c r="F97" s="3" t="s">
        <v>341</v>
      </c>
    </row>
    <row r="98" spans="1:6" x14ac:dyDescent="0.35">
      <c r="A98" s="3" t="s">
        <v>178</v>
      </c>
      <c r="B98" s="12" t="str" cm="1">
        <f t="array" ref="B98">INDEX($C98:$F98,1,MATCH(Sprachwahl,LstSprache,0))</f>
        <v>Dachbahn TPO dunkel</v>
      </c>
      <c r="C98" s="43" t="s">
        <v>175</v>
      </c>
      <c r="D98" s="3" t="s">
        <v>454</v>
      </c>
      <c r="E98" s="89" t="s">
        <v>359</v>
      </c>
      <c r="F98" s="3" t="s">
        <v>342</v>
      </c>
    </row>
    <row r="99" spans="1:6" x14ac:dyDescent="0.35">
      <c r="A99" s="3" t="s">
        <v>178</v>
      </c>
      <c r="B99" s="12" t="str" cm="1">
        <f t="array" ref="B99">INDEX($C99:$F99,1,MATCH(Sprachwahl,LstSprache,0))</f>
        <v>Dachbahn EPDM dunkel</v>
      </c>
      <c r="C99" s="43" t="s">
        <v>176</v>
      </c>
      <c r="D99" s="3" t="s">
        <v>455</v>
      </c>
      <c r="E99" s="89" t="s">
        <v>360</v>
      </c>
      <c r="F99" s="3" t="s">
        <v>343</v>
      </c>
    </row>
    <row r="100" spans="1:6" x14ac:dyDescent="0.35">
      <c r="A100" s="3" t="s">
        <v>153</v>
      </c>
      <c r="B100" s="12" t="str" cm="1">
        <f t="array" ref="B100">INDEX($C100:$F100,1,MATCH(Sprachwahl,LstSprache,0))</f>
        <v>Fassadenflächen (opak)</v>
      </c>
      <c r="C100" s="43" t="s">
        <v>144</v>
      </c>
      <c r="D100" s="3" t="s">
        <v>230</v>
      </c>
      <c r="E100" s="89" t="s">
        <v>272</v>
      </c>
      <c r="F100" s="3" t="s">
        <v>326</v>
      </c>
    </row>
    <row r="101" spans="1:6" x14ac:dyDescent="0.35">
      <c r="A101" s="3" t="s">
        <v>153</v>
      </c>
      <c r="B101" s="12" t="str" cm="1">
        <f t="array" ref="B101">INDEX($C101:$F101,1,MATCH(Sprachwahl,LstSprache,0))</f>
        <v>Flachdächer (unbegrünt)</v>
      </c>
      <c r="C101" s="43" t="s">
        <v>142</v>
      </c>
      <c r="D101" s="3" t="s">
        <v>231</v>
      </c>
      <c r="E101" s="89" t="s">
        <v>273</v>
      </c>
      <c r="F101" s="3" t="s">
        <v>327</v>
      </c>
    </row>
    <row r="102" spans="1:6" x14ac:dyDescent="0.35">
      <c r="A102" s="3" t="s">
        <v>153</v>
      </c>
      <c r="B102" s="12" t="str" cm="1">
        <f t="array" ref="B102">INDEX($C102:$F102,1,MATCH(Sprachwahl,LstSprache,0))</f>
        <v>Geneigte Dächer</v>
      </c>
      <c r="C102" s="43" t="s">
        <v>139</v>
      </c>
      <c r="D102" s="3" t="s">
        <v>232</v>
      </c>
      <c r="E102" s="89" t="s">
        <v>274</v>
      </c>
      <c r="F102" s="3" t="s">
        <v>328</v>
      </c>
    </row>
    <row r="103" spans="1:6" x14ac:dyDescent="0.35">
      <c r="A103" s="3" t="s">
        <v>153</v>
      </c>
      <c r="B103" s="12" t="str" cm="1">
        <f t="array" ref="B103">INDEX($C103:$F103,1,MATCH(Sprachwahl,LstSprache,0))</f>
        <v>Beläge (Aussenbereich)</v>
      </c>
      <c r="C103" s="43" t="s">
        <v>143</v>
      </c>
      <c r="D103" s="3" t="s">
        <v>456</v>
      </c>
      <c r="E103" s="90" t="s">
        <v>481</v>
      </c>
      <c r="F103" s="3" t="s">
        <v>329</v>
      </c>
    </row>
    <row r="104" spans="1:6" x14ac:dyDescent="0.35">
      <c r="A104" s="3" t="s">
        <v>154</v>
      </c>
      <c r="B104" s="12" t="str" cm="1">
        <f t="array" ref="B104">INDEX($C104:$F104,1,MATCH(Sprachwahl,LstSprache,0))</f>
        <v>Zweischalige Wandkonstruktionen</v>
      </c>
      <c r="C104" t="s">
        <v>49</v>
      </c>
      <c r="D104" s="3" t="s">
        <v>457</v>
      </c>
      <c r="E104" s="89" t="s">
        <v>275</v>
      </c>
      <c r="F104" s="3" t="s">
        <v>330</v>
      </c>
    </row>
    <row r="105" spans="1:6" x14ac:dyDescent="0.35">
      <c r="A105" s="3" t="s">
        <v>154</v>
      </c>
      <c r="B105" s="12" t="str" cm="1">
        <f t="array" ref="B105">INDEX($C105:$F105,1,MATCH(Sprachwahl,LstSprache,0))</f>
        <v>Verputzte Aussendämmung</v>
      </c>
      <c r="C105" t="s">
        <v>50</v>
      </c>
      <c r="D105" s="3" t="s">
        <v>233</v>
      </c>
      <c r="E105" s="89" t="s">
        <v>276</v>
      </c>
      <c r="F105" s="3" t="s">
        <v>331</v>
      </c>
    </row>
    <row r="106" spans="1:6" x14ac:dyDescent="0.35">
      <c r="A106" s="3" t="s">
        <v>154</v>
      </c>
      <c r="B106" s="12" t="str" cm="1">
        <f t="array" ref="B106">INDEX($C106:$F106,1,MATCH(Sprachwahl,LstSprache,0))</f>
        <v>Glasfassade/Leichtbau</v>
      </c>
      <c r="C106" t="s">
        <v>51</v>
      </c>
      <c r="D106" s="3" t="s">
        <v>234</v>
      </c>
      <c r="E106" s="89" t="s">
        <v>277</v>
      </c>
      <c r="F106" s="3" t="s">
        <v>332</v>
      </c>
    </row>
    <row r="107" spans="1:6" x14ac:dyDescent="0.35">
      <c r="A107" s="3" t="s">
        <v>154</v>
      </c>
      <c r="B107" s="12" t="str" cm="1">
        <f t="array" ref="B107">INDEX($C107:$F107,1,MATCH(Sprachwahl,LstSprache,0))</f>
        <v>Hinterlüftete Fassaden</v>
      </c>
      <c r="C107" t="s">
        <v>52</v>
      </c>
      <c r="D107" s="3" t="s">
        <v>235</v>
      </c>
      <c r="E107" s="89" t="s">
        <v>278</v>
      </c>
      <c r="F107" s="3" t="s">
        <v>333</v>
      </c>
    </row>
    <row r="108" spans="1:6" x14ac:dyDescent="0.35">
      <c r="A108" s="3" t="s">
        <v>154</v>
      </c>
      <c r="B108" s="12" t="str" cm="1">
        <f t="array" ref="B108">INDEX($C108:$F108,1,MATCH(Sprachwahl,LstSprache,0))</f>
        <v>Reflektierende Anstriche</v>
      </c>
      <c r="C108" t="s">
        <v>53</v>
      </c>
      <c r="D108" s="3" t="s">
        <v>236</v>
      </c>
      <c r="E108" s="90" t="s">
        <v>482</v>
      </c>
      <c r="F108" s="3" t="s">
        <v>334</v>
      </c>
    </row>
    <row r="109" spans="1:6" x14ac:dyDescent="0.35">
      <c r="A109" s="3" t="s">
        <v>154</v>
      </c>
      <c r="B109" s="12" t="str" cm="1">
        <f t="array" ref="B109">INDEX($C109:$F109,1,MATCH(Sprachwahl,LstSprache,0))</f>
        <v>Bedachungsmaterialien</v>
      </c>
      <c r="C109" s="43" t="s">
        <v>177</v>
      </c>
      <c r="D109" s="3" t="s">
        <v>458</v>
      </c>
      <c r="E109" s="89" t="s">
        <v>396</v>
      </c>
      <c r="F109" s="3" t="s">
        <v>397</v>
      </c>
    </row>
    <row r="110" spans="1:6" x14ac:dyDescent="0.35">
      <c r="A110" s="3" t="s">
        <v>154</v>
      </c>
      <c r="B110" s="12" t="str" cm="1">
        <f t="array" ref="B110">INDEX($C110:$F110,1,MATCH(Sprachwahl,LstSprache,0))</f>
        <v>Umgebung Boden</v>
      </c>
      <c r="C110" t="s">
        <v>54</v>
      </c>
      <c r="D110" s="3" t="s">
        <v>459</v>
      </c>
      <c r="E110" s="90" t="s">
        <v>461</v>
      </c>
      <c r="F110" s="3" t="s">
        <v>335</v>
      </c>
    </row>
    <row r="119" spans="3:6" x14ac:dyDescent="0.35">
      <c r="C119" s="3" t="s">
        <v>406</v>
      </c>
      <c r="D119" s="3" t="s">
        <v>405</v>
      </c>
      <c r="E119" s="3" t="s">
        <v>407</v>
      </c>
      <c r="F119" s="3" t="s">
        <v>408</v>
      </c>
    </row>
  </sheetData>
  <sheetProtection algorithmName="SHA-512" hashValue="GnAUgpBHiZPaMe5nE/PViH5E18vJTCZB/cwffxL8hEeKByMqhpQWdoLOMKjzPqekGTNlqd6zYXOjq8IjxamdVA==" saltValue="JCg9A3impgADX1Bfu15nvw==" spinCount="100000" sheet="1" objects="1" scenarios="1" selectLockedCells="1" selectUnlockedCells="1"/>
  <phoneticPr fontId="24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01CA-F87B-4748-BF94-F12041556FCB}">
  <dimension ref="A1:D29"/>
  <sheetViews>
    <sheetView workbookViewId="0"/>
  </sheetViews>
  <sheetFormatPr baseColWidth="10" defaultColWidth="11.36328125" defaultRowHeight="14.5" x14ac:dyDescent="0.35"/>
  <cols>
    <col min="1" max="1" width="11.36328125" style="3"/>
    <col min="2" max="2" width="75.7265625" style="3" customWidth="1"/>
    <col min="3" max="16384" width="11.36328125" style="3"/>
  </cols>
  <sheetData>
    <row r="1" spans="1:4" ht="22.5" x14ac:dyDescent="0.45">
      <c r="A1" s="13" t="s">
        <v>119</v>
      </c>
    </row>
    <row r="3" spans="1:4" x14ac:dyDescent="0.35">
      <c r="A3" s="11" t="s">
        <v>120</v>
      </c>
      <c r="B3" s="11" t="s">
        <v>121</v>
      </c>
      <c r="C3" s="11" t="s">
        <v>122</v>
      </c>
      <c r="D3" s="11" t="s">
        <v>123</v>
      </c>
    </row>
    <row r="4" spans="1:4" x14ac:dyDescent="0.35">
      <c r="A4" s="14" t="s">
        <v>423</v>
      </c>
      <c r="B4" s="15" t="s">
        <v>124</v>
      </c>
      <c r="C4" s="16">
        <v>45236</v>
      </c>
      <c r="D4" s="15" t="s">
        <v>125</v>
      </c>
    </row>
    <row r="5" spans="1:4" x14ac:dyDescent="0.35">
      <c r="A5" s="14" t="s">
        <v>423</v>
      </c>
      <c r="B5" s="15" t="s">
        <v>462</v>
      </c>
      <c r="C5" s="16">
        <v>45259</v>
      </c>
      <c r="D5" s="15" t="s">
        <v>463</v>
      </c>
    </row>
    <row r="6" spans="1:4" x14ac:dyDescent="0.35">
      <c r="A6" s="14"/>
      <c r="B6" s="15"/>
      <c r="C6" s="16"/>
      <c r="D6" s="15"/>
    </row>
    <row r="7" spans="1:4" x14ac:dyDescent="0.35">
      <c r="A7" s="14"/>
      <c r="B7" s="15"/>
      <c r="C7" s="16"/>
      <c r="D7" s="15"/>
    </row>
    <row r="8" spans="1:4" x14ac:dyDescent="0.35">
      <c r="A8" s="15"/>
      <c r="B8" s="15"/>
      <c r="C8" s="15"/>
      <c r="D8" s="15"/>
    </row>
    <row r="9" spans="1:4" x14ac:dyDescent="0.35">
      <c r="A9" s="15"/>
      <c r="B9" s="15"/>
      <c r="C9" s="15"/>
      <c r="D9" s="15"/>
    </row>
    <row r="10" spans="1:4" x14ac:dyDescent="0.35">
      <c r="A10" s="15"/>
      <c r="B10" s="15"/>
      <c r="C10" s="15"/>
      <c r="D10" s="15"/>
    </row>
    <row r="11" spans="1:4" x14ac:dyDescent="0.35">
      <c r="A11" s="15"/>
      <c r="B11" s="15"/>
      <c r="C11" s="15"/>
      <c r="D11" s="15"/>
    </row>
    <row r="12" spans="1:4" x14ac:dyDescent="0.35">
      <c r="A12" s="15"/>
      <c r="B12" s="15"/>
      <c r="C12" s="15"/>
      <c r="D12" s="15"/>
    </row>
    <row r="13" spans="1:4" x14ac:dyDescent="0.35">
      <c r="A13" s="15"/>
      <c r="B13" s="15"/>
      <c r="C13" s="15"/>
      <c r="D13" s="15"/>
    </row>
    <row r="14" spans="1:4" x14ac:dyDescent="0.35">
      <c r="A14" s="15"/>
      <c r="B14" s="15"/>
      <c r="C14" s="15"/>
      <c r="D14" s="15"/>
    </row>
    <row r="15" spans="1:4" x14ac:dyDescent="0.35">
      <c r="A15" s="15"/>
      <c r="B15" s="15"/>
      <c r="C15" s="15"/>
      <c r="D15" s="15"/>
    </row>
    <row r="16" spans="1:4" x14ac:dyDescent="0.35">
      <c r="A16" s="15"/>
      <c r="B16" s="15"/>
      <c r="C16" s="15"/>
      <c r="D16" s="15"/>
    </row>
    <row r="17" spans="1:4" x14ac:dyDescent="0.35">
      <c r="A17" s="15"/>
      <c r="B17" s="15"/>
      <c r="C17" s="15"/>
      <c r="D17" s="15"/>
    </row>
    <row r="18" spans="1:4" x14ac:dyDescent="0.35">
      <c r="A18" s="15"/>
      <c r="B18" s="15"/>
      <c r="C18" s="15"/>
      <c r="D18" s="15"/>
    </row>
    <row r="19" spans="1:4" x14ac:dyDescent="0.35">
      <c r="A19" s="15"/>
      <c r="B19" s="15"/>
      <c r="C19" s="15"/>
      <c r="D19" s="15"/>
    </row>
    <row r="20" spans="1:4" x14ac:dyDescent="0.35">
      <c r="A20" s="15"/>
      <c r="B20" s="15"/>
      <c r="C20" s="15"/>
      <c r="D20" s="15"/>
    </row>
    <row r="21" spans="1:4" x14ac:dyDescent="0.35">
      <c r="A21" s="15"/>
      <c r="B21" s="15"/>
      <c r="C21" s="15"/>
      <c r="D21" s="15"/>
    </row>
    <row r="22" spans="1:4" x14ac:dyDescent="0.35">
      <c r="A22" s="15"/>
      <c r="B22" s="15"/>
      <c r="C22" s="15"/>
      <c r="D22" s="15"/>
    </row>
    <row r="23" spans="1:4" x14ac:dyDescent="0.35">
      <c r="A23" s="15"/>
      <c r="B23" s="15"/>
      <c r="C23" s="15"/>
      <c r="D23" s="15"/>
    </row>
    <row r="24" spans="1:4" x14ac:dyDescent="0.35">
      <c r="A24" s="15"/>
      <c r="B24" s="15"/>
      <c r="C24" s="15"/>
      <c r="D24" s="15"/>
    </row>
    <row r="25" spans="1:4" x14ac:dyDescent="0.35">
      <c r="A25" s="15"/>
      <c r="B25" s="15"/>
      <c r="C25" s="15"/>
      <c r="D25" s="15"/>
    </row>
    <row r="26" spans="1:4" x14ac:dyDescent="0.35">
      <c r="A26" s="15"/>
      <c r="B26" s="15"/>
      <c r="C26" s="15"/>
      <c r="D26" s="15"/>
    </row>
    <row r="27" spans="1:4" x14ac:dyDescent="0.35">
      <c r="A27" s="15"/>
      <c r="B27" s="15"/>
      <c r="C27" s="15"/>
      <c r="D27" s="15"/>
    </row>
    <row r="28" spans="1:4" x14ac:dyDescent="0.35">
      <c r="A28" s="17"/>
      <c r="B28" s="17"/>
      <c r="C28" s="17"/>
      <c r="D28" s="17"/>
    </row>
    <row r="29" spans="1:4" x14ac:dyDescent="0.35">
      <c r="A29" s="18" t="str">
        <f>INDEX($A$4:$A$28,SUMPRODUCT(MAX(($A$4:$A$28&lt;&gt;"")*ROW($A$4:$A$28)))-3,1)</f>
        <v>2023-1</v>
      </c>
      <c r="B29" s="11"/>
      <c r="C29" s="11"/>
      <c r="D29" s="11"/>
    </row>
  </sheetData>
  <sheetProtection algorithmName="SHA-512" hashValue="LuBpYAcLbSzGzDtMkz6L/PaswFunqbiWZ6Xk7WKb3aqDv0LDAJy6RUO8r0tiP443DIW0nHxZDS7kEm/KL+2AYA==" saltValue="77ys9vwmljX39l7cNZzBtg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AD815-1FFE-4EF0-9B7A-FAA015AECD8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284DA50-ED68-4243-B1C4-5BD3A5BFE669}"/>
</file>

<file path=customXml/itemProps3.xml><?xml version="1.0" encoding="utf-8"?>
<ds:datastoreItem xmlns:ds="http://schemas.openxmlformats.org/officeDocument/2006/customXml" ds:itemID="{50F80E34-44BA-47B1-82DA-2243CB705C83}"/>
</file>

<file path=customXml/itemProps4.xml><?xml version="1.0" encoding="utf-8"?>
<ds:datastoreItem xmlns:ds="http://schemas.openxmlformats.org/officeDocument/2006/customXml" ds:itemID="{42FC2A9F-708B-40EA-A515-1FDD2F00E4F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Start</vt:lpstr>
      <vt:lpstr>Berechnung_Calculation</vt:lpstr>
      <vt:lpstr>Constants</vt:lpstr>
      <vt:lpstr>Texte</vt:lpstr>
      <vt:lpstr>Versionierung</vt:lpstr>
      <vt:lpstr>CstPoints</vt:lpstr>
      <vt:lpstr>Berechnung_Calculation!Druckbereich</vt:lpstr>
      <vt:lpstr>Start!Druckbereich</vt:lpstr>
      <vt:lpstr>LstDA</vt:lpstr>
      <vt:lpstr>LstFassade</vt:lpstr>
      <vt:lpstr>LstFDach</vt:lpstr>
      <vt:lpstr>LstGDach</vt:lpstr>
      <vt:lpstr>LstHF</vt:lpstr>
      <vt:lpstr>LstLB</vt:lpstr>
      <vt:lpstr>LstMatGruppe</vt:lpstr>
      <vt:lpstr>LstOberflaeche</vt:lpstr>
      <vt:lpstr>LstRA</vt:lpstr>
      <vt:lpstr>LstSprache</vt:lpstr>
      <vt:lpstr>LstUB</vt:lpstr>
      <vt:lpstr>LstUmgebung</vt:lpstr>
      <vt:lpstr>LstVA</vt:lpstr>
      <vt:lpstr>LstZW</vt:lpstr>
      <vt:lpstr>MxMaterial</vt:lpstr>
      <vt:lpstr>MxMatGruppe</vt:lpstr>
      <vt:lpstr>MxOberflaeche</vt:lpstr>
      <vt:lpstr>MxTexte</vt:lpstr>
      <vt:lpstr>Sprachwahl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Lenel, Severin • Intep</dc:creator>
  <cp:lastModifiedBy>Basil Monkewitz</cp:lastModifiedBy>
  <cp:lastPrinted>2023-11-29T19:59:12Z</cp:lastPrinted>
  <dcterms:created xsi:type="dcterms:W3CDTF">2023-02-28T10:53:35Z</dcterms:created>
  <dcterms:modified xsi:type="dcterms:W3CDTF">2023-12-01T18:52:06Z</dcterms:modified>
</cp:coreProperties>
</file>