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01_Offene_Dateien/"/>
    </mc:Choice>
  </mc:AlternateContent>
  <xr:revisionPtr revIDLastSave="24" documentId="8_{1340F321-F4EC-4CD4-8A17-79655D25DE44}" xr6:coauthVersionLast="47" xr6:coauthVersionMax="47" xr10:uidLastSave="{64F185D1-4638-45A9-9C3B-0E6D64C98825}"/>
  <bookViews>
    <workbookView xWindow="-28920" yWindow="-120" windowWidth="29040" windowHeight="15840" tabRatio="688" xr2:uid="{00000000-000D-0000-FFFF-FFFF00000000}"/>
  </bookViews>
  <sheets>
    <sheet name="Verifica" sheetId="1" r:id="rId1"/>
    <sheet name="Riepilogo" sheetId="8" r:id="rId2"/>
    <sheet name="Dati dell’edificio" sheetId="28" r:id="rId3"/>
    <sheet name="Zona 1" sheetId="7" r:id="rId4"/>
    <sheet name="Zona 2" sheetId="29" r:id="rId5"/>
    <sheet name="Zona 3" sheetId="34" r:id="rId6"/>
    <sheet name="Zona 4" sheetId="32" r:id="rId7"/>
    <sheet name="Zona 5" sheetId="33" r:id="rId8"/>
    <sheet name="Zona 6" sheetId="30" r:id="rId9"/>
    <sheet name="Zona 7" sheetId="31" r:id="rId10"/>
    <sheet name="Zona 8" sheetId="35" r:id="rId11"/>
    <sheet name="Zona 9" sheetId="36" r:id="rId12"/>
    <sheet name="Zona 10" sheetId="39" r:id="rId13"/>
    <sheet name="Zona 11" sheetId="40" r:id="rId14"/>
    <sheet name="Zona 12" sheetId="38" r:id="rId15"/>
    <sheet name="Zona 13" sheetId="37" r:id="rId16"/>
    <sheet name="Zona 14" sheetId="41" r:id="rId17"/>
    <sheet name="Zona 15" sheetId="42" r:id="rId18"/>
    <sheet name="Zona 16" sheetId="43" r:id="rId19"/>
    <sheet name="Zona 17" sheetId="44" r:id="rId20"/>
    <sheet name="Zona 18" sheetId="45" r:id="rId21"/>
    <sheet name="Zona 19" sheetId="46" r:id="rId22"/>
    <sheet name="Zona 20" sheetId="47" r:id="rId23"/>
    <sheet name="Preparazione" sheetId="4" r:id="rId24"/>
  </sheets>
  <definedNames>
    <definedName name="Bauart" localSheetId="2">'Dati dell’edificio'!#REF!</definedName>
    <definedName name="Bauart" localSheetId="23">Preparazione!#REF!</definedName>
    <definedName name="Bauart" localSheetId="1">Riepilogo!#REF!</definedName>
    <definedName name="Bauart" localSheetId="3">'Zona 1'!#REF!</definedName>
    <definedName name="Bauart" localSheetId="12">'Zona 10'!#REF!</definedName>
    <definedName name="Bauart" localSheetId="13">'Zona 11'!#REF!</definedName>
    <definedName name="Bauart" localSheetId="14">'Zona 12'!#REF!</definedName>
    <definedName name="Bauart" localSheetId="15">'Zona 13'!#REF!</definedName>
    <definedName name="Bauart" localSheetId="16">'Zona 14'!#REF!</definedName>
    <definedName name="Bauart" localSheetId="17">'Zona 15'!#REF!</definedName>
    <definedName name="Bauart" localSheetId="18">'Zona 16'!#REF!</definedName>
    <definedName name="Bauart" localSheetId="19">'Zona 17'!#REF!</definedName>
    <definedName name="Bauart" localSheetId="20">'Zona 18'!#REF!</definedName>
    <definedName name="Bauart" localSheetId="21">'Zona 19'!#REF!</definedName>
    <definedName name="Bauart" localSheetId="4">'Zona 2'!#REF!</definedName>
    <definedName name="Bauart" localSheetId="22">'Zona 20'!#REF!</definedName>
    <definedName name="Bauart" localSheetId="5">'Zona 3'!#REF!</definedName>
    <definedName name="Bauart" localSheetId="6">'Zona 4'!#REF!</definedName>
    <definedName name="Bauart" localSheetId="7">'Zona 5'!#REF!</definedName>
    <definedName name="Bauart" localSheetId="8">'Zona 6'!#REF!</definedName>
    <definedName name="Bauart" localSheetId="9">'Zona 7'!#REF!</definedName>
    <definedName name="Bauart" localSheetId="10">'Zona 8'!#REF!</definedName>
    <definedName name="Bauart" localSheetId="11">'Zona 9'!#REF!</definedName>
    <definedName name="Bauart">Verifica!#REF!</definedName>
    <definedName name="Bauart2" localSheetId="2">'Dati dell’edificio'!#REF!</definedName>
    <definedName name="Bauart2" localSheetId="1">Riepilogo!#REF!</definedName>
    <definedName name="Bauart2" localSheetId="3">'Zona 1'!#REF!</definedName>
    <definedName name="Bauart2" localSheetId="12">'Zona 10'!#REF!</definedName>
    <definedName name="Bauart2" localSheetId="13">'Zona 11'!#REF!</definedName>
    <definedName name="Bauart2" localSheetId="14">'Zona 12'!#REF!</definedName>
    <definedName name="Bauart2" localSheetId="15">'Zona 13'!#REF!</definedName>
    <definedName name="Bauart2" localSheetId="16">'Zona 14'!#REF!</definedName>
    <definedName name="Bauart2" localSheetId="17">'Zona 15'!#REF!</definedName>
    <definedName name="Bauart2" localSheetId="18">'Zona 16'!#REF!</definedName>
    <definedName name="Bauart2" localSheetId="19">'Zona 17'!#REF!</definedName>
    <definedName name="Bauart2" localSheetId="20">'Zona 18'!#REF!</definedName>
    <definedName name="Bauart2" localSheetId="21">'Zona 19'!#REF!</definedName>
    <definedName name="Bauart2" localSheetId="4">'Zona 2'!#REF!</definedName>
    <definedName name="Bauart2" localSheetId="22">'Zona 20'!#REF!</definedName>
    <definedName name="Bauart2" localSheetId="5">'Zona 3'!#REF!</definedName>
    <definedName name="Bauart2" localSheetId="6">'Zona 4'!#REF!</definedName>
    <definedName name="Bauart2" localSheetId="7">'Zona 5'!#REF!</definedName>
    <definedName name="Bauart2" localSheetId="8">'Zona 6'!#REF!</definedName>
    <definedName name="Bauart2" localSheetId="9">'Zona 7'!#REF!</definedName>
    <definedName name="Bauart2" localSheetId="10">'Zona 8'!#REF!</definedName>
    <definedName name="Bauart2" localSheetId="11">'Zona 9'!#REF!</definedName>
    <definedName name="Bauart2">Verifica!$U$33</definedName>
    <definedName name="_xlnm.Print_Area" localSheetId="2">'Dati dell’edificio'!$A$1:$V$25</definedName>
    <definedName name="_xlnm.Print_Area" localSheetId="1">Riepilogo!$A$1:$M$25</definedName>
    <definedName name="_xlnm.Print_Area" localSheetId="0">Verifica!$A$1:$X$46</definedName>
    <definedName name="_xlnm.Print_Area" localSheetId="3">'Zona 1'!$A$3:$X$49</definedName>
    <definedName name="_xlnm.Print_Area" localSheetId="12">'Zona 10'!$A$3:$X$49</definedName>
    <definedName name="_xlnm.Print_Area" localSheetId="13">'Zona 11'!$A$3:$X$49</definedName>
    <definedName name="_xlnm.Print_Area" localSheetId="14">'Zona 12'!$A$3:$X$49</definedName>
    <definedName name="_xlnm.Print_Area" localSheetId="15">'Zona 13'!$A$3:$X$49</definedName>
    <definedName name="_xlnm.Print_Area" localSheetId="16">'Zona 14'!$A$3:$X$49</definedName>
    <definedName name="_xlnm.Print_Area" localSheetId="17">'Zona 15'!$A$3:$X$49</definedName>
    <definedName name="_xlnm.Print_Area" localSheetId="18">'Zona 16'!$A$3:$X$49</definedName>
    <definedName name="_xlnm.Print_Area" localSheetId="19">'Zona 17'!$A$3:$X$49</definedName>
    <definedName name="_xlnm.Print_Area" localSheetId="20">'Zona 18'!$A$3:$X$49</definedName>
    <definedName name="_xlnm.Print_Area" localSheetId="21">'Zona 19'!$A$3:$X$49</definedName>
    <definedName name="_xlnm.Print_Area" localSheetId="4">'Zona 2'!$A$3:$X$49</definedName>
    <definedName name="_xlnm.Print_Area" localSheetId="22">'Zona 20'!$A$3:$X$49</definedName>
    <definedName name="_xlnm.Print_Area" localSheetId="5">'Zona 3'!$A$3:$X$49</definedName>
    <definedName name="_xlnm.Print_Area" localSheetId="6">'Zona 4'!$A$3:$X$49</definedName>
    <definedName name="_xlnm.Print_Area" localSheetId="7">'Zona 5'!$A$3:$X$49</definedName>
    <definedName name="_xlnm.Print_Area" localSheetId="8">'Zona 6'!$A$3:$X$49</definedName>
    <definedName name="_xlnm.Print_Area" localSheetId="9">'Zona 7'!$A$3:$X$49</definedName>
    <definedName name="_xlnm.Print_Area" localSheetId="10">'Zona 8'!$A$3:$X$49</definedName>
    <definedName name="_xlnm.Print_Area" localSheetId="11">'Zona 9'!$A$3:$X$49</definedName>
    <definedName name="Energiestandard" localSheetId="2">'Dati dell’edificio'!#REF!</definedName>
    <definedName name="Energiestandard" localSheetId="23">Preparazione!#REF!</definedName>
    <definedName name="Energiestandard" localSheetId="1">Riepilogo!#REF!</definedName>
    <definedName name="Energiestandard" localSheetId="3">'Zona 1'!#REF!</definedName>
    <definedName name="Energiestandard" localSheetId="12">'Zona 10'!#REF!</definedName>
    <definedName name="Energiestandard" localSheetId="13">'Zona 11'!#REF!</definedName>
    <definedName name="Energiestandard" localSheetId="14">'Zona 12'!#REF!</definedName>
    <definedName name="Energiestandard" localSheetId="15">'Zona 13'!#REF!</definedName>
    <definedName name="Energiestandard" localSheetId="16">'Zona 14'!#REF!</definedName>
    <definedName name="Energiestandard" localSheetId="17">'Zona 15'!#REF!</definedName>
    <definedName name="Energiestandard" localSheetId="18">'Zona 16'!#REF!</definedName>
    <definedName name="Energiestandard" localSheetId="19">'Zona 17'!#REF!</definedName>
    <definedName name="Energiestandard" localSheetId="20">'Zona 18'!#REF!</definedName>
    <definedName name="Energiestandard" localSheetId="21">'Zona 19'!#REF!</definedName>
    <definedName name="Energiestandard" localSheetId="4">'Zona 2'!#REF!</definedName>
    <definedName name="Energiestandard" localSheetId="22">'Zona 20'!#REF!</definedName>
    <definedName name="Energiestandard" localSheetId="5">'Zona 3'!#REF!</definedName>
    <definedName name="Energiestandard" localSheetId="6">'Zona 4'!#REF!</definedName>
    <definedName name="Energiestandard" localSheetId="7">'Zona 5'!#REF!</definedName>
    <definedName name="Energiestandard" localSheetId="8">'Zona 6'!#REF!</definedName>
    <definedName name="Energiestandard" localSheetId="9">'Zona 7'!#REF!</definedName>
    <definedName name="Energiestandard" localSheetId="10">'Zona 8'!#REF!</definedName>
    <definedName name="Energiestandard" localSheetId="11">'Zona 9'!#REF!</definedName>
    <definedName name="Energiestandard">Verifica!#REF!</definedName>
    <definedName name="Energiestandard2" localSheetId="2">'Dati dell’edificio'!#REF!</definedName>
    <definedName name="Energiestandard2" localSheetId="1">Riepilogo!#REF!</definedName>
    <definedName name="Energiestandard2" localSheetId="3">'Zona 1'!#REF!</definedName>
    <definedName name="Energiestandard2" localSheetId="12">'Zona 10'!#REF!</definedName>
    <definedName name="Energiestandard2" localSheetId="13">'Zona 11'!#REF!</definedName>
    <definedName name="Energiestandard2" localSheetId="14">'Zona 12'!#REF!</definedName>
    <definedName name="Energiestandard2" localSheetId="15">'Zona 13'!#REF!</definedName>
    <definedName name="Energiestandard2" localSheetId="16">'Zona 14'!#REF!</definedName>
    <definedName name="Energiestandard2" localSheetId="17">'Zona 15'!#REF!</definedName>
    <definedName name="Energiestandard2" localSheetId="18">'Zona 16'!#REF!</definedName>
    <definedName name="Energiestandard2" localSheetId="19">'Zona 17'!#REF!</definedName>
    <definedName name="Energiestandard2" localSheetId="20">'Zona 18'!#REF!</definedName>
    <definedName name="Energiestandard2" localSheetId="21">'Zona 19'!#REF!</definedName>
    <definedName name="Energiestandard2" localSheetId="4">'Zona 2'!#REF!</definedName>
    <definedName name="Energiestandard2" localSheetId="22">'Zona 20'!#REF!</definedName>
    <definedName name="Energiestandard2" localSheetId="5">'Zona 3'!#REF!</definedName>
    <definedName name="Energiestandard2" localSheetId="6">'Zona 4'!#REF!</definedName>
    <definedName name="Energiestandard2" localSheetId="7">'Zona 5'!#REF!</definedName>
    <definedName name="Energiestandard2" localSheetId="8">'Zona 6'!#REF!</definedName>
    <definedName name="Energiestandard2" localSheetId="9">'Zona 7'!#REF!</definedName>
    <definedName name="Energiestandard2" localSheetId="10">'Zona 8'!#REF!</definedName>
    <definedName name="Energiestandard2" localSheetId="11">'Zona 9'!#REF!</definedName>
    <definedName name="Energiestandard2">Verifica!$U$31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9" l="1"/>
  <c r="F35" i="34"/>
  <c r="F35" i="32"/>
  <c r="F35" i="33"/>
  <c r="F35" i="30"/>
  <c r="F35" i="31"/>
  <c r="F35" i="35"/>
  <c r="F35" i="36"/>
  <c r="F35" i="39"/>
  <c r="F35" i="40"/>
  <c r="F35" i="38"/>
  <c r="F35" i="37"/>
  <c r="F35" i="41"/>
  <c r="F35" i="42"/>
  <c r="F35" i="43"/>
  <c r="F35" i="44"/>
  <c r="F35" i="45"/>
  <c r="F35" i="46"/>
  <c r="F35" i="47"/>
  <c r="F35" i="7"/>
  <c r="K44" i="29"/>
  <c r="K44" i="34"/>
  <c r="K44" i="32"/>
  <c r="K44" i="33"/>
  <c r="K44" i="30"/>
  <c r="K44" i="31"/>
  <c r="K44" i="35"/>
  <c r="K44" i="36"/>
  <c r="K44" i="39"/>
  <c r="K44" i="40"/>
  <c r="K44" i="38"/>
  <c r="K44" i="37"/>
  <c r="K44" i="41"/>
  <c r="K44" i="42"/>
  <c r="K44" i="43"/>
  <c r="K44" i="44"/>
  <c r="K44" i="45"/>
  <c r="K44" i="46"/>
  <c r="K44" i="47"/>
  <c r="K44" i="7"/>
  <c r="F44" i="29"/>
  <c r="F44" i="34"/>
  <c r="F44" i="32"/>
  <c r="F44" i="33"/>
  <c r="F44" i="30"/>
  <c r="F44" i="31"/>
  <c r="F44" i="35"/>
  <c r="F44" i="36"/>
  <c r="F44" i="39"/>
  <c r="F44" i="40"/>
  <c r="F44" i="38"/>
  <c r="F44" i="37"/>
  <c r="F44" i="41"/>
  <c r="F44" i="42"/>
  <c r="F44" i="43"/>
  <c r="F44" i="44"/>
  <c r="F44" i="45"/>
  <c r="F44" i="46"/>
  <c r="F44" i="47"/>
  <c r="F44" i="7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V12" i="28"/>
  <c r="U12" i="28"/>
  <c r="T12" i="28"/>
  <c r="S12" i="28"/>
  <c r="R12" i="28"/>
  <c r="Q12" i="28"/>
  <c r="P12" i="28"/>
  <c r="O12" i="28"/>
  <c r="V11" i="28"/>
  <c r="U11" i="28"/>
  <c r="T11" i="28"/>
  <c r="S11" i="28"/>
  <c r="R11" i="28"/>
  <c r="Q11" i="28"/>
  <c r="P11" i="28"/>
  <c r="O11" i="28"/>
  <c r="V10" i="28"/>
  <c r="U10" i="28"/>
  <c r="T10" i="28"/>
  <c r="S10" i="28"/>
  <c r="R10" i="28"/>
  <c r="Q10" i="28"/>
  <c r="P10" i="28"/>
  <c r="O10" i="28"/>
  <c r="V9" i="28"/>
  <c r="U9" i="28"/>
  <c r="T9" i="28"/>
  <c r="S9" i="28"/>
  <c r="R9" i="28"/>
  <c r="Q9" i="28"/>
  <c r="P9" i="28"/>
  <c r="O9" i="28"/>
  <c r="V7" i="28"/>
  <c r="U7" i="28"/>
  <c r="T7" i="28"/>
  <c r="S7" i="28"/>
  <c r="R7" i="28"/>
  <c r="Q7" i="28"/>
  <c r="P7" i="28"/>
  <c r="O7" i="28"/>
  <c r="V6" i="28"/>
  <c r="U6" i="28"/>
  <c r="T6" i="28"/>
  <c r="S6" i="28"/>
  <c r="R6" i="28"/>
  <c r="Q6" i="28"/>
  <c r="P6" i="28"/>
  <c r="O6" i="28"/>
  <c r="N12" i="28"/>
  <c r="N11" i="28"/>
  <c r="N10" i="28"/>
  <c r="N9" i="28"/>
  <c r="N7" i="28"/>
  <c r="N6" i="28"/>
  <c r="M12" i="28"/>
  <c r="M11" i="28"/>
  <c r="M10" i="28"/>
  <c r="M9" i="28"/>
  <c r="M7" i="28"/>
  <c r="M6" i="28"/>
  <c r="L12" i="28"/>
  <c r="L11" i="28"/>
  <c r="L10" i="28"/>
  <c r="L9" i="28"/>
  <c r="L7" i="28"/>
  <c r="L6" i="28"/>
  <c r="K12" i="28"/>
  <c r="K11" i="28"/>
  <c r="K10" i="28"/>
  <c r="K9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K7" i="28"/>
  <c r="K6" i="28"/>
  <c r="J12" i="28"/>
  <c r="J11" i="28"/>
  <c r="J10" i="28"/>
  <c r="J9" i="28"/>
  <c r="J7" i="28"/>
  <c r="J6" i="28"/>
  <c r="I12" i="28"/>
  <c r="I11" i="28"/>
  <c r="I10" i="28"/>
  <c r="I9" i="28"/>
  <c r="I7" i="28"/>
  <c r="I6" i="28"/>
  <c r="H12" i="28"/>
  <c r="H11" i="28"/>
  <c r="H10" i="28"/>
  <c r="H9" i="28"/>
  <c r="H7" i="28"/>
  <c r="H6" i="28"/>
  <c r="G12" i="28"/>
  <c r="G11" i="28"/>
  <c r="G10" i="28"/>
  <c r="G9" i="28"/>
  <c r="G7" i="28"/>
  <c r="G6" i="28"/>
  <c r="F12" i="28"/>
  <c r="F11" i="28"/>
  <c r="F10" i="28"/>
  <c r="F9" i="28"/>
  <c r="F7" i="28"/>
  <c r="F6" i="28"/>
  <c r="E12" i="28"/>
  <c r="E11" i="28"/>
  <c r="E10" i="28"/>
  <c r="E9" i="28"/>
  <c r="E7" i="28"/>
  <c r="E6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F5" i="28"/>
  <c r="E5" i="28"/>
  <c r="G5" i="2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P66" i="47"/>
  <c r="F66" i="47"/>
  <c r="P44" i="47"/>
  <c r="V33" i="47"/>
  <c r="V32" i="47"/>
  <c r="V31" i="47"/>
  <c r="U31" i="47"/>
  <c r="P66" i="46"/>
  <c r="F66" i="46"/>
  <c r="P44" i="46"/>
  <c r="V33" i="46"/>
  <c r="V32" i="46"/>
  <c r="V31" i="46"/>
  <c r="U31" i="46"/>
  <c r="P66" i="45"/>
  <c r="F66" i="45"/>
  <c r="P44" i="45"/>
  <c r="V33" i="45"/>
  <c r="V32" i="45"/>
  <c r="V31" i="45"/>
  <c r="U31" i="45"/>
  <c r="P66" i="44"/>
  <c r="F66" i="44"/>
  <c r="P44" i="44"/>
  <c r="V33" i="44"/>
  <c r="V32" i="44"/>
  <c r="V31" i="44"/>
  <c r="U31" i="44"/>
  <c r="P66" i="43"/>
  <c r="F66" i="43"/>
  <c r="P44" i="43"/>
  <c r="V33" i="43"/>
  <c r="V32" i="43"/>
  <c r="V31" i="43"/>
  <c r="U31" i="43"/>
  <c r="P66" i="42"/>
  <c r="F66" i="42"/>
  <c r="P44" i="42"/>
  <c r="V33" i="42"/>
  <c r="V32" i="42"/>
  <c r="V31" i="42"/>
  <c r="U31" i="42"/>
  <c r="P66" i="41"/>
  <c r="F66" i="41"/>
  <c r="P44" i="41"/>
  <c r="V33" i="41"/>
  <c r="V32" i="41"/>
  <c r="V31" i="41"/>
  <c r="U31" i="41"/>
  <c r="P66" i="40"/>
  <c r="F66" i="40"/>
  <c r="P44" i="40"/>
  <c r="V33" i="40"/>
  <c r="V32" i="40"/>
  <c r="V31" i="40"/>
  <c r="U31" i="40"/>
  <c r="P66" i="39"/>
  <c r="F66" i="39"/>
  <c r="P44" i="39"/>
  <c r="V33" i="39"/>
  <c r="V32" i="39"/>
  <c r="V31" i="39"/>
  <c r="U31" i="39"/>
  <c r="P66" i="38"/>
  <c r="F66" i="38"/>
  <c r="P44" i="38"/>
  <c r="V33" i="38"/>
  <c r="V32" i="38"/>
  <c r="V31" i="38"/>
  <c r="U31" i="38"/>
  <c r="P66" i="37"/>
  <c r="F66" i="37"/>
  <c r="P44" i="37"/>
  <c r="V33" i="37"/>
  <c r="V32" i="37"/>
  <c r="V31" i="37"/>
  <c r="U31" i="37"/>
  <c r="P66" i="36"/>
  <c r="F66" i="36"/>
  <c r="P44" i="36"/>
  <c r="V33" i="36"/>
  <c r="V32" i="36"/>
  <c r="V31" i="36"/>
  <c r="U31" i="36"/>
  <c r="P66" i="35"/>
  <c r="F66" i="35"/>
  <c r="P44" i="35"/>
  <c r="V33" i="35"/>
  <c r="V32" i="35"/>
  <c r="V31" i="35"/>
  <c r="U31" i="35"/>
  <c r="P66" i="34"/>
  <c r="F66" i="34"/>
  <c r="P44" i="34"/>
  <c r="V33" i="34"/>
  <c r="V32" i="34"/>
  <c r="V31" i="34"/>
  <c r="U31" i="34"/>
  <c r="P66" i="33"/>
  <c r="F66" i="33"/>
  <c r="P44" i="33"/>
  <c r="V33" i="33"/>
  <c r="V32" i="33"/>
  <c r="V31" i="33"/>
  <c r="U31" i="33"/>
  <c r="P66" i="32"/>
  <c r="F66" i="32"/>
  <c r="P44" i="32"/>
  <c r="V33" i="32"/>
  <c r="V32" i="32"/>
  <c r="V31" i="32"/>
  <c r="U31" i="32"/>
  <c r="P66" i="31"/>
  <c r="F66" i="31"/>
  <c r="P44" i="31"/>
  <c r="V33" i="31"/>
  <c r="V32" i="31"/>
  <c r="V31" i="31"/>
  <c r="U31" i="31"/>
  <c r="P66" i="30"/>
  <c r="F66" i="30"/>
  <c r="P44" i="30"/>
  <c r="V33" i="30"/>
  <c r="V32" i="30"/>
  <c r="V31" i="30"/>
  <c r="U31" i="30"/>
  <c r="D12" i="28"/>
  <c r="D11" i="28"/>
  <c r="D10" i="28"/>
  <c r="D9" i="28"/>
  <c r="D7" i="28"/>
  <c r="D6" i="28"/>
  <c r="D5" i="28"/>
  <c r="P66" i="29"/>
  <c r="F66" i="29"/>
  <c r="P44" i="29"/>
  <c r="V33" i="29"/>
  <c r="V32" i="29"/>
  <c r="V31" i="29"/>
  <c r="U31" i="29"/>
  <c r="P44" i="7"/>
  <c r="V32" i="7" l="1"/>
  <c r="V33" i="7"/>
  <c r="V31" i="7"/>
  <c r="U31" i="7"/>
  <c r="C25" i="28" l="1"/>
  <c r="C24" i="28"/>
  <c r="C22" i="28"/>
  <c r="C21" i="28"/>
  <c r="C16" i="28"/>
  <c r="C17" i="28"/>
  <c r="C18" i="28"/>
  <c r="C19" i="28"/>
  <c r="C15" i="28"/>
  <c r="C13" i="28"/>
  <c r="C10" i="28"/>
  <c r="C11" i="28"/>
  <c r="C12" i="28"/>
  <c r="C9" i="28"/>
  <c r="C6" i="28"/>
  <c r="C7" i="28"/>
  <c r="C5" i="28"/>
  <c r="R25" i="8" l="1"/>
  <c r="R24" i="8"/>
  <c r="R23" i="8"/>
  <c r="R22" i="8"/>
  <c r="R21" i="8"/>
  <c r="R20" i="8"/>
  <c r="R19" i="8"/>
  <c r="R18" i="8"/>
  <c r="R16" i="8"/>
  <c r="R15" i="8"/>
  <c r="R14" i="8"/>
  <c r="R13" i="8"/>
  <c r="R12" i="8"/>
  <c r="P12" i="8" s="1"/>
  <c r="R11" i="8"/>
  <c r="R10" i="8"/>
  <c r="R9" i="8"/>
  <c r="R8" i="8"/>
  <c r="R7" i="8"/>
  <c r="R17" i="8"/>
  <c r="R6" i="8"/>
  <c r="O12" i="8" l="1"/>
  <c r="Q12" i="8"/>
  <c r="O25" i="8" l="1"/>
  <c r="O21" i="8"/>
  <c r="P20" i="8"/>
  <c r="P19" i="8"/>
  <c r="P18" i="8"/>
  <c r="O16" i="8"/>
  <c r="O15" i="8"/>
  <c r="O11" i="8"/>
  <c r="P10" i="8"/>
  <c r="P7" i="8"/>
  <c r="O7" i="8"/>
  <c r="Q7" i="8"/>
  <c r="P8" i="8"/>
  <c r="O8" i="8"/>
  <c r="O9" i="8"/>
  <c r="P9" i="8"/>
  <c r="Q9" i="8"/>
  <c r="O13" i="8"/>
  <c r="P13" i="8"/>
  <c r="Q13" i="8"/>
  <c r="P14" i="8"/>
  <c r="O14" i="8"/>
  <c r="O17" i="8"/>
  <c r="P17" i="8"/>
  <c r="Q17" i="8"/>
  <c r="P21" i="8"/>
  <c r="Q21" i="8"/>
  <c r="P22" i="8"/>
  <c r="O22" i="8"/>
  <c r="O23" i="8"/>
  <c r="P23" i="8"/>
  <c r="Q23" i="8"/>
  <c r="P24" i="8"/>
  <c r="O24" i="8"/>
  <c r="B6" i="8"/>
  <c r="Q6" i="8"/>
  <c r="O6" i="8"/>
  <c r="P66" i="7"/>
  <c r="F66" i="7"/>
  <c r="L6" i="8" l="1"/>
  <c r="J6" i="8"/>
  <c r="J3" i="28"/>
  <c r="R3" i="28"/>
  <c r="Q3" i="28"/>
  <c r="K3" i="28"/>
  <c r="S3" i="28"/>
  <c r="D3" i="28"/>
  <c r="T3" i="28"/>
  <c r="I3" i="28"/>
  <c r="E3" i="28"/>
  <c r="M3" i="28"/>
  <c r="U3" i="28"/>
  <c r="N3" i="28"/>
  <c r="F3" i="28"/>
  <c r="V3" i="28"/>
  <c r="G3" i="28"/>
  <c r="O3" i="28"/>
  <c r="H3" i="28"/>
  <c r="P3" i="28"/>
  <c r="L3" i="28"/>
  <c r="C3" i="28"/>
  <c r="M20" i="8"/>
  <c r="M23" i="8"/>
  <c r="M22" i="8"/>
  <c r="M25" i="8"/>
  <c r="M10" i="8"/>
  <c r="M11" i="8"/>
  <c r="I6" i="8"/>
  <c r="M15" i="8"/>
  <c r="E6" i="8"/>
  <c r="C6" i="8"/>
  <c r="M8" i="8"/>
  <c r="M13" i="8"/>
  <c r="M14" i="8"/>
  <c r="M16" i="8"/>
  <c r="M17" i="8"/>
  <c r="M18" i="8"/>
  <c r="M24" i="8"/>
  <c r="F6" i="8"/>
  <c r="G6" i="8"/>
  <c r="H6" i="8"/>
  <c r="D6" i="8"/>
  <c r="M7" i="8"/>
  <c r="M9" i="8"/>
  <c r="M19" i="8"/>
  <c r="M21" i="8"/>
  <c r="Q25" i="8"/>
  <c r="P25" i="8"/>
  <c r="O20" i="8"/>
  <c r="Q19" i="8"/>
  <c r="O19" i="8"/>
  <c r="O18" i="8"/>
  <c r="P16" i="8"/>
  <c r="P15" i="8"/>
  <c r="Q15" i="8"/>
  <c r="Q11" i="8"/>
  <c r="P11" i="8"/>
  <c r="O10" i="8"/>
  <c r="Q24" i="8"/>
  <c r="Q22" i="8"/>
  <c r="Q20" i="8"/>
  <c r="Q18" i="8"/>
  <c r="Q16" i="8"/>
  <c r="Q14" i="8"/>
  <c r="Q10" i="8"/>
  <c r="Q8" i="8"/>
  <c r="P6" i="8"/>
  <c r="K6" i="8"/>
  <c r="W35" i="1"/>
  <c r="V35" i="1"/>
  <c r="U35" i="1"/>
  <c r="M6" i="8" l="1"/>
  <c r="M12" i="8"/>
</calcChain>
</file>

<file path=xl/sharedStrings.xml><?xml version="1.0" encoding="utf-8"?>
<sst xmlns="http://schemas.openxmlformats.org/spreadsheetml/2006/main" count="2000" uniqueCount="210">
  <si>
    <t>[m³/(h·m²)]</t>
  </si>
  <si>
    <t>Minergie</t>
  </si>
  <si>
    <t>Minergie-A</t>
  </si>
  <si>
    <t>Minergie-P</t>
  </si>
  <si>
    <t>0.5 &lt; n &lt; 1.0</t>
  </si>
  <si>
    <t>X</t>
  </si>
  <si>
    <t>[m²]</t>
  </si>
  <si>
    <t>[m]</t>
  </si>
  <si>
    <t>[m³/h]</t>
  </si>
  <si>
    <r>
      <t>[m³/(h Pa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)]</t>
    </r>
  </si>
  <si>
    <t>[ - ]</t>
  </si>
  <si>
    <t>%</t>
  </si>
  <si>
    <t>±</t>
  </si>
  <si>
    <t>[°C]</t>
  </si>
  <si>
    <t>Beaufort</t>
  </si>
  <si>
    <t>Formel für Grenzwert</t>
  </si>
  <si>
    <t>per edifici Minergie- P/A</t>
  </si>
  <si>
    <t>Riepilogo della misurazione</t>
  </si>
  <si>
    <t>(compilare i campi in giallo)</t>
  </si>
  <si>
    <t>Zona misurata</t>
  </si>
  <si>
    <t>Committente</t>
  </si>
  <si>
    <t>Richiedente</t>
  </si>
  <si>
    <t>Tipo di edificio</t>
  </si>
  <si>
    <t>Requisiti</t>
  </si>
  <si>
    <t>Firma</t>
  </si>
  <si>
    <t>Luogo e data del rapporto:</t>
  </si>
  <si>
    <t>Requisiti rispettati:</t>
  </si>
  <si>
    <t>Valori misurati / Risultati</t>
  </si>
  <si>
    <t>Data del test</t>
  </si>
  <si>
    <t>Forza del vento</t>
  </si>
  <si>
    <t>Temperatura esterna</t>
  </si>
  <si>
    <t>Altezza max.</t>
  </si>
  <si>
    <t>Temperatura interna</t>
  </si>
  <si>
    <t>Sovrapressione (+)</t>
  </si>
  <si>
    <t>Osservazioni</t>
  </si>
  <si>
    <t>Incertezza misurazione</t>
  </si>
  <si>
    <r>
      <t>r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deve essere &gt; 0.98 sein</t>
    </r>
  </si>
  <si>
    <t>Esponente n</t>
  </si>
  <si>
    <r>
      <t>Coeff. dispersione C</t>
    </r>
    <r>
      <rPr>
        <vertAlign val="subscript"/>
        <sz val="11"/>
        <color theme="1"/>
        <rFont val="Arial"/>
        <family val="2"/>
      </rPr>
      <t>L</t>
    </r>
  </si>
  <si>
    <r>
      <t>Volume infiltrazioni q</t>
    </r>
    <r>
      <rPr>
        <vertAlign val="subscript"/>
        <sz val="11"/>
        <color theme="1"/>
        <rFont val="Arial"/>
        <family val="2"/>
      </rPr>
      <t>50</t>
    </r>
  </si>
  <si>
    <t>Zone confinanti</t>
  </si>
  <si>
    <t>Imp. ventilazione</t>
  </si>
  <si>
    <t>Depressione (-)</t>
  </si>
  <si>
    <t>Depressione</t>
  </si>
  <si>
    <t>Sovrapressione</t>
  </si>
  <si>
    <t>Pressione edificio
[Pa]</t>
  </si>
  <si>
    <t>chiudere</t>
  </si>
  <si>
    <t>chiudere e sigillare</t>
  </si>
  <si>
    <t>stato dell'edificio</t>
  </si>
  <si>
    <t>Stato dei lavori/</t>
  </si>
  <si>
    <t>Misurazione ad edificio ultimato</t>
  </si>
  <si>
    <t xml:space="preserve">Momento della </t>
  </si>
  <si>
    <t xml:space="preserve">misurazione </t>
  </si>
  <si>
    <t>Costruzione grezza realizzata con superficie ermetica all’aria</t>
  </si>
  <si>
    <t>Finestre e porte montate e regolate con guarnizioni</t>
  </si>
  <si>
    <t>Aspirapolvere centralizzata</t>
  </si>
  <si>
    <t>Canali per l’aria, valvole in zone riscaldate</t>
  </si>
  <si>
    <t>Prese d’aria delle stufe</t>
  </si>
  <si>
    <t>Porticine per gatti</t>
  </si>
  <si>
    <t>Selezionare</t>
  </si>
  <si>
    <t>Chiusini in zone riscaldate</t>
  </si>
  <si>
    <r>
      <t>Calcolo del coefficiente di determinazione r</t>
    </r>
    <r>
      <rPr>
        <vertAlign val="superscript"/>
        <sz val="18"/>
        <color theme="1"/>
        <rFont val="Arial"/>
        <family val="2"/>
      </rPr>
      <t>2</t>
    </r>
  </si>
  <si>
    <t>Nuove costruzioni</t>
  </si>
  <si>
    <t>Ammodernamenti</t>
  </si>
  <si>
    <t>Nuove costruzioni / Ammodernamenti</t>
  </si>
  <si>
    <r>
      <t>Coeff. determ r</t>
    </r>
    <r>
      <rPr>
        <vertAlign val="superscript"/>
        <sz val="11"/>
        <color theme="1"/>
        <rFont val="Arial"/>
        <family val="2"/>
      </rPr>
      <t>2</t>
    </r>
  </si>
  <si>
    <t>vedi il Riepilogo</t>
  </si>
  <si>
    <t>Zone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</si>
  <si>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</si>
  <si>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</si>
  <si>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t>± %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</si>
  <si>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</si>
  <si>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t>ME</t>
  </si>
  <si>
    <t>MEA</t>
  </si>
  <si>
    <t>MEP</t>
  </si>
  <si>
    <t>N/E</t>
  </si>
  <si>
    <t>Zona 1:</t>
  </si>
  <si>
    <t>Depr.</t>
  </si>
  <si>
    <t>Sovrap.</t>
  </si>
  <si>
    <t>Sofrap.</t>
  </si>
  <si>
    <t>Zona 20:</t>
  </si>
  <si>
    <t>Zona 19:</t>
  </si>
  <si>
    <t>Zona 18:</t>
  </si>
  <si>
    <t>Zona 17:</t>
  </si>
  <si>
    <t>Zona 16:</t>
  </si>
  <si>
    <t>Zona 15:</t>
  </si>
  <si>
    <t>Zona 14:</t>
  </si>
  <si>
    <t>Zona 13:</t>
  </si>
  <si>
    <t>Zona 12:</t>
  </si>
  <si>
    <t>Zona 11:</t>
  </si>
  <si>
    <t>Zona 10:</t>
  </si>
  <si>
    <t>Zona 9:</t>
  </si>
  <si>
    <t>Zona 8:</t>
  </si>
  <si>
    <t>Zona 7:</t>
  </si>
  <si>
    <t>Zona 6:</t>
  </si>
  <si>
    <t>Zona 5:</t>
  </si>
  <si>
    <t>Zona 4:</t>
  </si>
  <si>
    <t>Zona 3:</t>
  </si>
  <si>
    <t>Vento</t>
  </si>
  <si>
    <t>Inc. Mis.</t>
  </si>
  <si>
    <t>Riepilogo dei risultati e delle zone di misurazione:</t>
  </si>
  <si>
    <t>Le zone di misurazione sono riepilogate nella scheda "Riepilogo"</t>
  </si>
  <si>
    <t>sigillare e documentare</t>
  </si>
  <si>
    <t>chiudere o sigillare e documentare</t>
  </si>
  <si>
    <t>-</t>
  </si>
  <si>
    <t>Bf</t>
  </si>
  <si>
    <t>Medio</t>
  </si>
  <si>
    <t xml:space="preserve">(può essere utilizzato solo per nuovi edifici puliti o ristrutturazioni pulite) </t>
  </si>
  <si>
    <r>
      <t>q</t>
    </r>
    <r>
      <rPr>
        <vertAlign val="subscript"/>
        <sz val="11"/>
        <color theme="1"/>
        <rFont val="Arial"/>
        <family val="2"/>
      </rPr>
      <t>a50</t>
    </r>
  </si>
  <si>
    <r>
      <t>Valore limite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</si>
  <si>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Valore misurato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</si>
  <si>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t>Zona</t>
  </si>
  <si>
    <t xml:space="preserve">Momento della misurazione </t>
  </si>
  <si>
    <t>Stato dei lavori / stato dell'edificio</t>
  </si>
  <si>
    <t>Accessibili, tutte le finestre/porte aperte</t>
  </si>
  <si>
    <r>
      <t>Volume V</t>
    </r>
    <r>
      <rPr>
        <vertAlign val="subscript"/>
        <sz val="11"/>
        <color theme="1"/>
        <rFont val="Arial"/>
        <family val="2"/>
      </rPr>
      <t>i</t>
    </r>
  </si>
  <si>
    <r>
      <t>Ermeticità all'aria q</t>
    </r>
    <r>
      <rPr>
        <vertAlign val="subscript"/>
        <sz val="11"/>
        <color theme="1"/>
        <rFont val="Arial"/>
        <family val="2"/>
      </rPr>
      <t>a50</t>
    </r>
  </si>
  <si>
    <r>
      <t>q</t>
    </r>
    <r>
      <rPr>
        <vertAlign val="subscript"/>
        <sz val="9"/>
        <color theme="1"/>
        <rFont val="Arial"/>
        <family val="2"/>
      </rPr>
      <t>a50</t>
    </r>
    <r>
      <rPr>
        <sz val="9"/>
        <color theme="1"/>
        <rFont val="Arial"/>
        <family val="2"/>
      </rPr>
      <t xml:space="preserve"> = q</t>
    </r>
    <r>
      <rPr>
        <vertAlign val="subscript"/>
        <sz val="9"/>
        <color theme="1"/>
        <rFont val="Arial"/>
        <family val="2"/>
      </rPr>
      <t>50</t>
    </r>
    <r>
      <rPr>
        <sz val="9"/>
        <color theme="1"/>
        <rFont val="Arial"/>
        <family val="2"/>
      </rPr>
      <t>/A</t>
    </r>
    <r>
      <rPr>
        <vertAlign val="subscript"/>
        <sz val="9"/>
        <color theme="1"/>
        <rFont val="Arial"/>
        <family val="2"/>
      </rPr>
      <t>inf</t>
    </r>
  </si>
  <si>
    <t>Metodo 3</t>
  </si>
  <si>
    <t>aprire se possibile (vedere NA.5.1.2 b)</t>
  </si>
  <si>
    <t>Ventilazione del vano ascensore, estrazione di fumo e calore (RWA)</t>
  </si>
  <si>
    <t>Quadro elettrico, fusibili, prese, apparecchi da incasso</t>
  </si>
  <si>
    <t>Elementi di ventilazione passiva regolabili manualmente</t>
  </si>
  <si>
    <t>Note:</t>
  </si>
  <si>
    <r>
      <t>Portata 
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</si>
  <si>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Portata 
[m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</si>
  <si>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Porte che possono essere classificate secondo la norma SN EN 12426</t>
    </r>
  </si>
  <si>
    <t>Provvedimenti per metodo di misura 3</t>
  </si>
  <si>
    <t>Elementi costruttivi, installazioni, aperture, ecc...</t>
  </si>
  <si>
    <t>Porte esterne, finestre / porte-finestre / abbaini / porte scorrevoli / lucernari</t>
  </si>
  <si>
    <t>Porte di ascensori, ingressi aperti al pubblico (porte scorrevoli, porte girevoli con guarnizioni a spazzola, ecc...), portoni a rullo, porte scorrevoli, portoni a libro, portoni sezionali, impianti per l'evacuazione e la protezione dal fumi (RDA), ecc... 
verso zone a clima esterno o non riscaldate</t>
  </si>
  <si>
    <r>
      <t>chiudere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Sigillare e documentare gli elementi costruttivi critici inevitabili</t>
    </r>
    <r>
      <rPr>
        <vertAlign val="superscript"/>
        <sz val="10"/>
        <color theme="1"/>
        <rFont val="Arial"/>
        <family val="2"/>
      </rPr>
      <t>2)</t>
    </r>
  </si>
  <si>
    <t>Porte interne e locali adiacenti riscaldati</t>
  </si>
  <si>
    <t>aprire</t>
  </si>
  <si>
    <t>Porta ascensore / vano verso altre zone di misura / utilizzo *)</t>
  </si>
  <si>
    <t>Sportelli, botole, porte - verso locali all'interno del perimetro di ermeticità all'aria</t>
  </si>
  <si>
    <t>Sportelli, botole, porte - verso locali al di fuori del perimetro di ermeticità all'aria</t>
  </si>
  <si>
    <t>Buchi delle serrature</t>
  </si>
  <si>
    <t>nessun provvedimento</t>
  </si>
  <si>
    <t>Soffitti ribassati e relative installazioni</t>
  </si>
  <si>
    <t>Aperture in zone adiacenti verso il clima esterno (porte e finestre)</t>
  </si>
  <si>
    <t>Raccordo avvolgibili / protezioni solari</t>
  </si>
  <si>
    <t>Tubo panni sporchi verso un'altra zona di misurazione</t>
  </si>
  <si>
    <t>Tubi vuoti passanti verso altre zone</t>
  </si>
  <si>
    <t>Cappa d’aspirazione della cucina (sistema a ricircolo)</t>
  </si>
  <si>
    <t>Cappa d’aspirazione della cucina (sistema con espulsione)</t>
  </si>
  <si>
    <t xml:space="preserve">Asciugatrici in locali riscaldati con
presa d'aria esterna </t>
  </si>
  <si>
    <t>Chiudere l'asciugatrice e sigillare esternamente il tubo di scarico dell'aria</t>
  </si>
  <si>
    <t>Stufe / caminetti, ecc…</t>
  </si>
  <si>
    <t>Camino della stufa</t>
  </si>
  <si>
    <t>Chiusure di pozzetti con pompe</t>
  </si>
  <si>
    <t>Giunti nel pavimento con binari per il carico nei magazzini</t>
  </si>
  <si>
    <t>Cassetta di distribuzione riscaldamento</t>
  </si>
  <si>
    <t xml:space="preserve">Cassetta di risciaquo WC </t>
  </si>
  <si>
    <t>Ulteriori allacciamenti sanitari e passaggi</t>
  </si>
  <si>
    <t>In generale per il passaggio di condotte:</t>
  </si>
  <si>
    <t xml:space="preserve">rosso: nessun intervento   
(= involucro)  </t>
  </si>
  <si>
    <t>blu: sigillare</t>
  </si>
  <si>
    <t>Serrande di ventilazione abbaini / lucernari</t>
  </si>
  <si>
    <t>Apparecchio di ventilazione centralizzato o apparecchi per singoli locali</t>
  </si>
  <si>
    <t>Sigillare gli apparecchi dove possibile e documentare</t>
  </si>
  <si>
    <t>Bocchette d'aria di immissione per la ventilazione</t>
  </si>
  <si>
    <t>Bocchette d'aria di aspirazione per la ventilazione</t>
  </si>
  <si>
    <t>Ventilatori di espulsione (bagni / docce / WC)</t>
  </si>
  <si>
    <t>*) Se un vano ascensore ha un accesso diretto ad un apparamento / zona di utilizzo, la porta del vano ascensore non può essere sigillata provisoriamente. La porta di chiusura del vano ascensore fa parte del perimetro d'ermeticità e deve essere realizzata in modo ermetico. In alternativa, una chiusura ermetica può essere installata  davanti alla porta del vano ascensore.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</si>
  <si>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Per i portoni a rullo, i portoni sezionali, le porte scorrevoli, i portoni a libro, ecc... classificati secondo la norma SN EN 12426 [20], si applicano i requisiti di cui al capitolo 4.4, lettera c).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</si>
  <si>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Per gli elementi costruttivi critici inevitabili, vedere capitolo 4.4, lettera a). Nota: eseguire una misurazione singola per quantificare il volume di dispersione dell'elemento costruttivo interessato. Serve per il confronto con le norme di classificazione dell'elemento costruttivo.</t>
    </r>
  </si>
  <si>
    <t xml:space="preserve">Chiudere ≙ a ≙ chiuso </t>
  </si>
  <si>
    <t>Aprire ≙ a ≙ aperto</t>
  </si>
  <si>
    <r>
      <rPr>
        <b/>
        <sz val="10"/>
        <rFont val="Arial"/>
        <family val="2"/>
      </rPr>
      <t>Avvertimento</t>
    </r>
    <r>
      <rPr>
        <sz val="10"/>
        <rFont val="Arial"/>
        <family val="2"/>
      </rPr>
      <t>: dopo la rimozione delle sigillature provvisorie p.es. elementi di costruzione critici, stufe, ecc...;  tramite una misurazione puntuale (Δp 50 Pa) si può misurare la differenza di perdita tra i due procedimenti di misurazione (1 rispettivamente 2). In questo modo si possono quantificare le perdite che non appartengono all’involucro dell’edificio.</t>
    </r>
  </si>
  <si>
    <t>Oggetto / edificio</t>
  </si>
  <si>
    <t>Data della verifica</t>
  </si>
  <si>
    <t>Standard energetico</t>
  </si>
  <si>
    <t>Responsabile della verifica:</t>
  </si>
  <si>
    <t>Basi per le misurazioni: Direttiva ermeticità degli edifici Minergie (RiLuMi) 
Versione 2024.1.</t>
  </si>
  <si>
    <t>V. lim.</t>
  </si>
  <si>
    <t>Rispettato</t>
  </si>
  <si>
    <t>Misurazione preventiva</t>
  </si>
  <si>
    <t>Dati dell’edificio / Condizioni di misurazione</t>
  </si>
  <si>
    <t>Misurazione di un oggetto esistente</t>
  </si>
  <si>
    <t>Installazioni tecniche dell’edificio realizzate e rese ermetiche</t>
  </si>
  <si>
    <t>Porta d'entrata dell'edificio / unità senza telaio (installare il Blower Door).</t>
  </si>
  <si>
    <t>Metodo di misurazione (1, 2 o 3)</t>
  </si>
  <si>
    <t>VMC con aria di immissione e aspirazione</t>
  </si>
  <si>
    <t>Impianto d'aspirazione con compenso d'aria tramite diffusori verso l'esterno</t>
  </si>
  <si>
    <t xml:space="preserve">Ventilazione controllata tramite apertura automatica delle finestre </t>
  </si>
  <si>
    <t>Impianto di ventilazione per singolo locale</t>
  </si>
  <si>
    <t xml:space="preserve">Impianto d'aspirazione </t>
  </si>
  <si>
    <t>Non accessibili, stato non noto</t>
  </si>
  <si>
    <t>Condizioni *)</t>
  </si>
  <si>
    <t>Ordinati i miglioramenti (S = Sì, N = No)</t>
  </si>
  <si>
    <t>Controllati i miglioramenti (S = Sì, N = No)</t>
  </si>
  <si>
    <t>Porta d’entrata dell’edificio / unità senza telaio (installare il Blower Door)</t>
  </si>
  <si>
    <t>Metodo di misurazione</t>
  </si>
  <si>
    <t>(1 stato di utilizzo, 2 involucro edilizio, 3 obiettivo specifico)</t>
  </si>
  <si>
    <t>Condizioni</t>
  </si>
  <si>
    <r>
      <t>Sup. involucro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nuovo</t>
    </r>
    <r>
      <rPr>
        <vertAlign val="superscript"/>
        <sz val="11"/>
        <color theme="1"/>
        <rFont val="Arial"/>
        <family val="2"/>
      </rPr>
      <t>1)</t>
    </r>
  </si>
  <si>
    <r>
      <t>Sup. involucro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ris.</t>
    </r>
    <r>
      <rPr>
        <vertAlign val="superscript"/>
        <sz val="11"/>
        <color theme="1"/>
        <rFont val="Arial"/>
        <family val="2"/>
      </rPr>
      <t>1)</t>
    </r>
  </si>
  <si>
    <r>
      <t>Sup. porte cl. 2</t>
    </r>
    <r>
      <rPr>
        <vertAlign val="superscript"/>
        <sz val="11"/>
        <color theme="1"/>
        <rFont val="Arial"/>
        <family val="2"/>
      </rPr>
      <t>2)</t>
    </r>
  </si>
  <si>
    <r>
      <t>Sup. porte cl. 3</t>
    </r>
    <r>
      <rPr>
        <vertAlign val="superscript"/>
        <sz val="11"/>
        <color theme="1"/>
        <rFont val="Arial"/>
        <family val="2"/>
      </rPr>
      <t>2)</t>
    </r>
  </si>
  <si>
    <t>Valore medio</t>
  </si>
  <si>
    <r>
      <t>Coeff. determinazione r</t>
    </r>
    <r>
      <rPr>
        <vertAlign val="superscript"/>
        <sz val="11"/>
        <color theme="1"/>
        <rFont val="Arial"/>
        <family val="2"/>
      </rPr>
      <t>2</t>
    </r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</si>
  <si>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Se sono presenti porte, indicare la superficie dell'involucro senza la superficie delle porte</t>
    </r>
  </si>
  <si>
    <t>Da compilare se il software di analisi non permette la visualizzazione del coefficiente di 
determinazione e il grafico.</t>
  </si>
  <si>
    <t xml:space="preserve"> - Il risultato della misurazione non esclude difetti (nascosti) nella costruzione.</t>
  </si>
  <si>
    <t xml:space="preserve"> - L’ermeticità all’aria può subire delle modifiche nel tempo</t>
  </si>
  <si>
    <t>Sigillatura ≙ Nastratura ≙ Chiusura temporanea dell'apertura con un ausilio adeguato (nastro adesivo, palloncino gonfiabile, tappo, ecc.).</t>
  </si>
  <si>
    <t>Portare un'apertura in posizione chiusa mediante un dispositivo di chiusura, senza aumentarne ulteriormente l'ermeticità all'aria. In assenza di un dispositivo di chiusura, l’apertura rimane invariata.</t>
  </si>
  <si>
    <t>[m³]</t>
  </si>
  <si>
    <r>
      <t>Sup. involucro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totale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</si>
</sst>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1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0" fontId="4" fillId="0" borderId="5" xfId="0" applyFont="1" applyBorder="1"/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/>
    <xf numFmtId="0" fontId="1" fillId="0" borderId="9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9" fillId="0" borderId="1" xfId="0" applyFont="1" applyBorder="1"/>
    <xf numFmtId="0" fontId="9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4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7" fillId="0" borderId="0" xfId="0" applyFont="1"/>
    <xf numFmtId="0" fontId="6" fillId="0" borderId="0" xfId="0" applyFont="1" applyAlignment="1">
      <alignment horizontal="right"/>
    </xf>
    <xf numFmtId="0" fontId="7" fillId="0" borderId="6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2" fontId="1" fillId="0" borderId="0" xfId="0" applyNumberFormat="1" applyFont="1"/>
    <xf numFmtId="0" fontId="19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 textRotation="90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top"/>
    </xf>
    <xf numFmtId="0" fontId="4" fillId="0" borderId="6" xfId="0" applyFont="1" applyBorder="1" applyAlignment="1">
      <alignment vertical="center" textRotation="90"/>
    </xf>
    <xf numFmtId="0" fontId="4" fillId="0" borderId="7" xfId="0" applyFont="1" applyBorder="1" applyAlignment="1">
      <alignment vertical="center" textRotation="90"/>
    </xf>
    <xf numFmtId="0" fontId="4" fillId="0" borderId="8" xfId="0" applyFont="1" applyBorder="1" applyAlignment="1">
      <alignment vertical="center" textRotation="90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1" fontId="4" fillId="0" borderId="5" xfId="0" applyNumberFormat="1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1" fillId="2" borderId="0" xfId="0" applyFont="1" applyFill="1" applyProtection="1">
      <protection locked="0"/>
    </xf>
    <xf numFmtId="165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4" xfId="0" applyFont="1" applyBorder="1" applyAlignment="1">
      <alignment horizontal="left" textRotation="90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14" fontId="1" fillId="2" borderId="7" xfId="0" applyNumberFormat="1" applyFont="1" applyFill="1" applyBorder="1" applyAlignment="1" applyProtection="1">
      <alignment horizontal="center"/>
      <protection locked="0"/>
    </xf>
    <xf numFmtId="14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9" xfId="0" applyNumberFormat="1" applyFont="1" applyFill="1" applyBorder="1" applyAlignment="1" applyProtection="1">
      <alignment horizontal="right"/>
      <protection locked="0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8" fillId="2" borderId="0" xfId="0" applyFont="1" applyFill="1" applyAlignment="1" applyProtection="1">
      <alignment horizontal="left"/>
      <protection locked="0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1'!$A$56:$A$65</c:f>
              <c:numCache>
                <c:formatCode>General</c:formatCode>
                <c:ptCount val="10"/>
              </c:numCache>
            </c:numRef>
          </c:xVal>
          <c:yVal>
            <c:numRef>
              <c:f>'Zona 1'!$F$56:$F$65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2-427E-A177-EE3CC6B7B2A3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1'!$K$56:$K$65</c:f>
              <c:numCache>
                <c:formatCode>General</c:formatCode>
                <c:ptCount val="10"/>
              </c:numCache>
            </c:numRef>
          </c:xVal>
          <c:yVal>
            <c:numRef>
              <c:f>'Zona 1'!$P$56:$P$65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2-427E-A177-EE3CC6B7B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2'!$A$56:$A$65</c:f>
              <c:numCache>
                <c:formatCode>General</c:formatCode>
                <c:ptCount val="10"/>
              </c:numCache>
            </c:numRef>
          </c:xVal>
          <c:yVal>
            <c:numRef>
              <c:f>'Zona 2'!$F$56:$F$65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0B-4BEE-99BB-3908B6EDD796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2'!$K$56:$K$65</c:f>
              <c:numCache>
                <c:formatCode>General</c:formatCode>
                <c:ptCount val="10"/>
              </c:numCache>
            </c:numRef>
          </c:xVal>
          <c:yVal>
            <c:numRef>
              <c:f>'Zona 2'!$P$56:$P$65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0B-4BEE-99BB-3908B6EDD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3'!$A$56:$A$65</c:f>
              <c:numCache>
                <c:formatCode>General</c:formatCode>
                <c:ptCount val="10"/>
              </c:numCache>
            </c:numRef>
          </c:xVal>
          <c:yVal>
            <c:numRef>
              <c:f>'Zona 3'!$F$56:$F$65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2A-4C36-92C7-77A52820F855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3'!$K$56:$K$65</c:f>
              <c:numCache>
                <c:formatCode>General</c:formatCode>
                <c:ptCount val="10"/>
              </c:numCache>
            </c:numRef>
          </c:xVal>
          <c:yVal>
            <c:numRef>
              <c:f>'Zona 3'!$P$56:$P$65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2A-4C36-92C7-77A52820F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4'!$A$56:$A$65</c:f>
              <c:numCache>
                <c:formatCode>General</c:formatCode>
                <c:ptCount val="10"/>
              </c:numCache>
            </c:numRef>
          </c:xVal>
          <c:yVal>
            <c:numRef>
              <c:f>'Zona 4'!$F$56:$F$65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C3-47B8-B332-783B9DD10D03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4'!$K$56:$K$65</c:f>
              <c:numCache>
                <c:formatCode>General</c:formatCode>
                <c:ptCount val="10"/>
              </c:numCache>
            </c:numRef>
          </c:xVal>
          <c:yVal>
            <c:numRef>
              <c:f>'Zona 4'!$P$56:$P$65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C3-47B8-B332-783B9DD1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5'!$A$56:$A$65</c:f>
              <c:numCache>
                <c:formatCode>General</c:formatCode>
                <c:ptCount val="10"/>
              </c:numCache>
            </c:numRef>
          </c:xVal>
          <c:yVal>
            <c:numRef>
              <c:f>'Zona 5'!$F$56:$F$65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5C-4C4D-BC27-C201970D520F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5'!$K$56:$K$65</c:f>
              <c:numCache>
                <c:formatCode>General</c:formatCode>
                <c:ptCount val="10"/>
              </c:numCache>
            </c:numRef>
          </c:xVal>
          <c:yVal>
            <c:numRef>
              <c:f>'Zona 5'!$P$56:$P$65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5C-4C4D-BC27-C201970D5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6'!$A$56:$A$65</c:f>
              <c:numCache>
                <c:formatCode>General</c:formatCode>
                <c:ptCount val="10"/>
              </c:numCache>
            </c:numRef>
          </c:xVal>
          <c:yVal>
            <c:numRef>
              <c:f>'Zona 6'!$F$56:$F$65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5-4EE7-BC4A-57FB61BC04F0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6'!$K$56:$K$65</c:f>
              <c:numCache>
                <c:formatCode>General</c:formatCode>
                <c:ptCount val="10"/>
              </c:numCache>
            </c:numRef>
          </c:xVal>
          <c:yVal>
            <c:numRef>
              <c:f>'Zona 6'!$P$56:$P$65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5-4EE7-BC4A-57FB61BC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7'!$A$56:$A$65</c:f>
              <c:numCache>
                <c:formatCode>General</c:formatCode>
                <c:ptCount val="10"/>
              </c:numCache>
            </c:numRef>
          </c:xVal>
          <c:yVal>
            <c:numRef>
              <c:f>'Zona 7'!$F$56:$F$65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D9-4575-A6EE-5C00ED790138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7'!$K$56:$K$65</c:f>
              <c:numCache>
                <c:formatCode>General</c:formatCode>
                <c:ptCount val="10"/>
              </c:numCache>
            </c:numRef>
          </c:xVal>
          <c:yVal>
            <c:numRef>
              <c:f>'Zona 7'!$P$56:$P$65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D9-4575-A6EE-5C00ED79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8'!$A$56:$A$65</c:f>
              <c:numCache>
                <c:formatCode>General</c:formatCode>
                <c:ptCount val="10"/>
              </c:numCache>
            </c:numRef>
          </c:xVal>
          <c:yVal>
            <c:numRef>
              <c:f>'Zona 8'!$F$56:$F$65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5-4A57-B253-56434A1C91C2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8'!$K$56:$K$65</c:f>
              <c:numCache>
                <c:formatCode>General</c:formatCode>
                <c:ptCount val="10"/>
              </c:numCache>
            </c:numRef>
          </c:xVal>
          <c:yVal>
            <c:numRef>
              <c:f>'Zona 8'!$P$56:$P$65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5-4A57-B253-56434A1C9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9'!$A$56:$A$65</c:f>
              <c:numCache>
                <c:formatCode>General</c:formatCode>
                <c:ptCount val="10"/>
              </c:numCache>
            </c:numRef>
          </c:xVal>
          <c:yVal>
            <c:numRef>
              <c:f>'Zona 9'!$F$56:$F$65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1-4533-BEB3-53160D175C25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9'!$K$56:$K$65</c:f>
              <c:numCache>
                <c:formatCode>General</c:formatCode>
                <c:ptCount val="10"/>
              </c:numCache>
            </c:numRef>
          </c:xVal>
          <c:yVal>
            <c:numRef>
              <c:f>'Zona 9'!$P$56:$P$65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1-4533-BEB3-53160D17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10'!$A$56:$A$65</c:f>
              <c:numCache>
                <c:formatCode>General</c:formatCode>
                <c:ptCount val="10"/>
              </c:numCache>
            </c:numRef>
          </c:xVal>
          <c:yVal>
            <c:numRef>
              <c:f>'Zona 10'!$F$56:$F$65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C-4855-BAD8-A187591D71A4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10'!$K$56:$K$65</c:f>
              <c:numCache>
                <c:formatCode>General</c:formatCode>
                <c:ptCount val="10"/>
              </c:numCache>
            </c:numRef>
          </c:xVal>
          <c:yVal>
            <c:numRef>
              <c:f>'Zona 10'!$P$56:$P$65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CC-4855-BAD8-A187591D7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11'!$A$56:$A$65</c:f>
              <c:numCache>
                <c:formatCode>General</c:formatCode>
                <c:ptCount val="10"/>
              </c:numCache>
            </c:numRef>
          </c:xVal>
          <c:yVal>
            <c:numRef>
              <c:f>'Zona 11'!$F$56:$F$65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44-4E96-B2B8-851F562E0D87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11'!$K$56:$K$65</c:f>
              <c:numCache>
                <c:formatCode>General</c:formatCode>
                <c:ptCount val="10"/>
              </c:numCache>
            </c:numRef>
          </c:xVal>
          <c:yVal>
            <c:numRef>
              <c:f>'Zona 11'!$P$56:$P$65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44-4E96-B2B8-851F562E0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12'!$A$56:$A$65</c:f>
              <c:numCache>
                <c:formatCode>General</c:formatCode>
                <c:ptCount val="10"/>
              </c:numCache>
            </c:numRef>
          </c:xVal>
          <c:yVal>
            <c:numRef>
              <c:f>'Zona 12'!$F$56:$F$65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41-4C24-8D0E-CB99404A7D72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12'!$K$56:$K$65</c:f>
              <c:numCache>
                <c:formatCode>General</c:formatCode>
                <c:ptCount val="10"/>
              </c:numCache>
            </c:numRef>
          </c:xVal>
          <c:yVal>
            <c:numRef>
              <c:f>'Zona 12'!$P$56:$P$65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41-4C24-8D0E-CB99404A7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13'!$A$56:$A$65</c:f>
              <c:numCache>
                <c:formatCode>General</c:formatCode>
                <c:ptCount val="10"/>
              </c:numCache>
            </c:numRef>
          </c:xVal>
          <c:yVal>
            <c:numRef>
              <c:f>'Zona 13'!$F$56:$F$65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B-4F09-A236-9BEFA99BC6C5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13'!$K$56:$K$65</c:f>
              <c:numCache>
                <c:formatCode>General</c:formatCode>
                <c:ptCount val="10"/>
              </c:numCache>
            </c:numRef>
          </c:xVal>
          <c:yVal>
            <c:numRef>
              <c:f>'Zona 13'!$P$56:$P$65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AB-4F09-A236-9BEFA99B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14'!$A$56:$A$65</c:f>
              <c:numCache>
                <c:formatCode>General</c:formatCode>
                <c:ptCount val="10"/>
              </c:numCache>
            </c:numRef>
          </c:xVal>
          <c:yVal>
            <c:numRef>
              <c:f>'Zona 14'!$F$56:$F$65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6-4E26-BE1D-2D6696FBBA8A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14'!$K$56:$K$65</c:f>
              <c:numCache>
                <c:formatCode>General</c:formatCode>
                <c:ptCount val="10"/>
              </c:numCache>
            </c:numRef>
          </c:xVal>
          <c:yVal>
            <c:numRef>
              <c:f>'Zona 14'!$P$56:$P$65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46-4E26-BE1D-2D6696FBB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15'!$A$56:$A$65</c:f>
              <c:numCache>
                <c:formatCode>General</c:formatCode>
                <c:ptCount val="10"/>
              </c:numCache>
            </c:numRef>
          </c:xVal>
          <c:yVal>
            <c:numRef>
              <c:f>'Zona 15'!$F$56:$F$65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8E-4DC3-A5AA-E9E5A0B0513A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15'!$K$56:$K$65</c:f>
              <c:numCache>
                <c:formatCode>General</c:formatCode>
                <c:ptCount val="10"/>
              </c:numCache>
            </c:numRef>
          </c:xVal>
          <c:yVal>
            <c:numRef>
              <c:f>'Zona 15'!$P$56:$P$65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8E-4DC3-A5AA-E9E5A0B05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16'!$A$56:$A$65</c:f>
              <c:numCache>
                <c:formatCode>General</c:formatCode>
                <c:ptCount val="10"/>
              </c:numCache>
            </c:numRef>
          </c:xVal>
          <c:yVal>
            <c:numRef>
              <c:f>'Zona 16'!$F$56:$F$65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E-4B55-9E77-A32C92CFDC36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16'!$K$56:$K$65</c:f>
              <c:numCache>
                <c:formatCode>General</c:formatCode>
                <c:ptCount val="10"/>
              </c:numCache>
            </c:numRef>
          </c:xVal>
          <c:yVal>
            <c:numRef>
              <c:f>'Zona 16'!$P$56:$P$65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E-4B55-9E77-A32C92CF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17'!$A$56:$A$65</c:f>
              <c:numCache>
                <c:formatCode>General</c:formatCode>
                <c:ptCount val="10"/>
              </c:numCache>
            </c:numRef>
          </c:xVal>
          <c:yVal>
            <c:numRef>
              <c:f>'Zona 17'!$F$56:$F$65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2A-4197-AA69-F150A6326E83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17'!$K$56:$K$65</c:f>
              <c:numCache>
                <c:formatCode>General</c:formatCode>
                <c:ptCount val="10"/>
              </c:numCache>
            </c:numRef>
          </c:xVal>
          <c:yVal>
            <c:numRef>
              <c:f>'Zona 17'!$P$56:$P$65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2A-4197-AA69-F150A632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18'!$A$56:$A$65</c:f>
              <c:numCache>
                <c:formatCode>General</c:formatCode>
                <c:ptCount val="10"/>
              </c:numCache>
            </c:numRef>
          </c:xVal>
          <c:yVal>
            <c:numRef>
              <c:f>'Zona 18'!$F$56:$F$65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6C-40B7-9556-7D60696D937C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18'!$K$56:$K$65</c:f>
              <c:numCache>
                <c:formatCode>General</c:formatCode>
                <c:ptCount val="10"/>
              </c:numCache>
            </c:numRef>
          </c:xVal>
          <c:yVal>
            <c:numRef>
              <c:f>'Zona 18'!$P$56:$P$65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6C-40B7-9556-7D60696D9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19'!$A$56:$A$65</c:f>
              <c:numCache>
                <c:formatCode>General</c:formatCode>
                <c:ptCount val="10"/>
              </c:numCache>
            </c:numRef>
          </c:xVal>
          <c:yVal>
            <c:numRef>
              <c:f>'Zona 19'!$F$56:$F$65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2-4A09-9113-EE2FC78DCC3D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19'!$K$56:$K$65</c:f>
              <c:numCache>
                <c:formatCode>General</c:formatCode>
                <c:ptCount val="10"/>
              </c:numCache>
            </c:numRef>
          </c:xVal>
          <c:yVal>
            <c:numRef>
              <c:f>'Zona 19'!$P$56:$P$65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72-4A09-9113-EE2FC78DC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20'!$A$56:$A$65</c:f>
              <c:numCache>
                <c:formatCode>General</c:formatCode>
                <c:ptCount val="10"/>
              </c:numCache>
            </c:numRef>
          </c:xVal>
          <c:yVal>
            <c:numRef>
              <c:f>'Zona 20'!$F$56:$F$65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05-40AF-A5FB-FCC322854287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20'!$K$56:$K$65</c:f>
              <c:numCache>
                <c:formatCode>General</c:formatCode>
                <c:ptCount val="10"/>
              </c:numCache>
            </c:numRef>
          </c:xVal>
          <c:yVal>
            <c:numRef>
              <c:f>'Zona 20'!$P$56:$P$65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05-40AF-A5FB-FCC322854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5DD8BC1E-1E18-4466-88F8-AE7C87FD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9692DCB1-7D74-4256-A443-EDB5D67E0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79CC87C8-DDF2-41A9-8F01-35B7A8FEB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EE4C6903-AA92-43AA-818F-64AE95ACD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CA353A12-8B2E-4AFA-BF3F-49AD6B11A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56B6A1E9-B7DC-40A8-BC55-F886AF804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309001D0-9317-45B9-946C-893582AC9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E28FC2B1-8B2A-4668-818D-932C981B3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4B78E2AA-67F9-4357-940A-A7EC529D2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D1F155A7-40D0-4F9B-BE21-5ECE93B88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D13A2391-309D-4517-841A-565AE3F09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0F436A91-F191-4154-BCC4-35137DF88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30C74A08-D18A-431B-B620-B008C79A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91FF7665-9DB4-4D97-9C66-337CD453E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C2380667-C054-4CF8-ACC3-4A2DACA3B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38364F4A-127B-492F-A9D6-503DEF3A8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F564DE86-DBE0-456A-A5FF-67DE248DF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77A44743-9C29-4055-A03F-829AB3A8C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EBAD671B-8ED7-4D0A-8A91-98B7C37D8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2" name="Rechteck 1" descr="Diagonal weit nach oben">
          <a:extLst>
            <a:ext uri="{FF2B5EF4-FFF2-40B4-BE49-F238E27FC236}">
              <a16:creationId xmlns:a16="http://schemas.microsoft.com/office/drawing/2014/main" id="{3EA4A964-C73B-4D31-A393-FDEEA5D10726}"/>
            </a:ext>
          </a:extLst>
        </xdr:cNvPr>
        <xdr:cNvSpPr>
          <a:spLocks noChangeArrowheads="1"/>
        </xdr:cNvSpPr>
      </xdr:nvSpPr>
      <xdr:spPr bwMode="auto">
        <a:xfrm>
          <a:off x="768894" y="8712654"/>
          <a:ext cx="441960" cy="1545318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EBD0F4BB-F1EC-4209-8A64-2F68EE409062}"/>
            </a:ext>
          </a:extLst>
        </xdr:cNvPr>
        <xdr:cNvSpPr>
          <a:spLocks noChangeArrowheads="1"/>
        </xdr:cNvSpPr>
      </xdr:nvSpPr>
      <xdr:spPr bwMode="auto">
        <a:xfrm>
          <a:off x="435519" y="9346384"/>
          <a:ext cx="1065530" cy="308701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B4A95247-237C-4397-8E7A-B4431CD4E3A5}"/>
            </a:ext>
          </a:extLst>
        </xdr:cNvPr>
        <xdr:cNvSpPr>
          <a:spLocks noChangeArrowheads="1"/>
        </xdr:cNvSpPr>
      </xdr:nvSpPr>
      <xdr:spPr bwMode="auto">
        <a:xfrm>
          <a:off x="726349" y="966537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6C72ACF5-AF44-4A77-A401-931803847FE9}"/>
            </a:ext>
          </a:extLst>
        </xdr:cNvPr>
        <xdr:cNvSpPr>
          <a:spLocks noChangeArrowheads="1"/>
        </xdr:cNvSpPr>
      </xdr:nvSpPr>
      <xdr:spPr bwMode="auto">
        <a:xfrm>
          <a:off x="702219" y="929177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6" name="Freihandform 39">
          <a:extLst>
            <a:ext uri="{FF2B5EF4-FFF2-40B4-BE49-F238E27FC236}">
              <a16:creationId xmlns:a16="http://schemas.microsoft.com/office/drawing/2014/main" id="{0C5E0931-F208-4DB7-B63C-5CDD0BEB6F07}"/>
            </a:ext>
          </a:extLst>
        </xdr:cNvPr>
        <xdr:cNvSpPr>
          <a:spLocks/>
        </xdr:cNvSpPr>
      </xdr:nvSpPr>
      <xdr:spPr bwMode="auto">
        <a:xfrm>
          <a:off x="549184" y="9684930"/>
          <a:ext cx="880110" cy="135980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7" name="Freihandform 34">
          <a:extLst>
            <a:ext uri="{FF2B5EF4-FFF2-40B4-BE49-F238E27FC236}">
              <a16:creationId xmlns:a16="http://schemas.microsoft.com/office/drawing/2014/main" id="{28DF1032-7512-4CE2-9F99-6CA380DD5E8A}"/>
            </a:ext>
          </a:extLst>
        </xdr:cNvPr>
        <xdr:cNvSpPr>
          <a:spLocks/>
        </xdr:cNvSpPr>
      </xdr:nvSpPr>
      <xdr:spPr bwMode="auto">
        <a:xfrm flipV="1">
          <a:off x="558709" y="9178109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185C5D26-B433-4A59-8051-C6FD0F0D5255}"/>
            </a:ext>
          </a:extLst>
        </xdr:cNvPr>
        <xdr:cNvSpPr>
          <a:spLocks noChangeArrowheads="1"/>
        </xdr:cNvSpPr>
      </xdr:nvSpPr>
      <xdr:spPr bwMode="auto">
        <a:xfrm>
          <a:off x="420156" y="9213992"/>
          <a:ext cx="35370" cy="7292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C415A4A1-36E1-4BE5-B400-CE4DB8372C9F}"/>
            </a:ext>
          </a:extLst>
        </xdr:cNvPr>
        <xdr:cNvSpPr>
          <a:spLocks noChangeArrowheads="1"/>
        </xdr:cNvSpPr>
      </xdr:nvSpPr>
      <xdr:spPr bwMode="auto">
        <a:xfrm>
          <a:off x="1480757" y="9198988"/>
          <a:ext cx="39159" cy="72985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34</xdr:row>
      <xdr:rowOff>17021</xdr:rowOff>
    </xdr:from>
    <xdr:to>
      <xdr:col>0</xdr:col>
      <xdr:colOff>1669324</xdr:colOff>
      <xdr:row>34</xdr:row>
      <xdr:rowOff>81791</xdr:rowOff>
    </xdr:to>
    <xdr:sp macro="" textlink="">
      <xdr:nvSpPr>
        <xdr:cNvPr id="10" name="Freihandform 33">
          <a:extLst>
            <a:ext uri="{FF2B5EF4-FFF2-40B4-BE49-F238E27FC236}">
              <a16:creationId xmlns:a16="http://schemas.microsoft.com/office/drawing/2014/main" id="{81C36344-5D4C-48E5-B8C5-C95DFFD902A4}"/>
            </a:ext>
          </a:extLst>
        </xdr:cNvPr>
        <xdr:cNvSpPr>
          <a:spLocks/>
        </xdr:cNvSpPr>
      </xdr:nvSpPr>
      <xdr:spPr bwMode="auto">
        <a:xfrm>
          <a:off x="332014" y="8831976"/>
          <a:ext cx="1337310" cy="6477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131956</xdr:rowOff>
    </xdr:from>
    <xdr:to>
      <xdr:col>0</xdr:col>
      <xdr:colOff>1675674</xdr:colOff>
      <xdr:row>35</xdr:row>
      <xdr:rowOff>17945</xdr:rowOff>
    </xdr:to>
    <xdr:sp macro="" textlink="">
      <xdr:nvSpPr>
        <xdr:cNvPr id="11" name="Freihandform 37">
          <a:extLst>
            <a:ext uri="{FF2B5EF4-FFF2-40B4-BE49-F238E27FC236}">
              <a16:creationId xmlns:a16="http://schemas.microsoft.com/office/drawing/2014/main" id="{3F186298-1697-4240-87CA-B1001FFEF82C}"/>
            </a:ext>
          </a:extLst>
        </xdr:cNvPr>
        <xdr:cNvSpPr>
          <a:spLocks/>
        </xdr:cNvSpPr>
      </xdr:nvSpPr>
      <xdr:spPr bwMode="auto">
        <a:xfrm>
          <a:off x="332649" y="8946911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2" name="Rechteck 3">
          <a:extLst>
            <a:ext uri="{FF2B5EF4-FFF2-40B4-BE49-F238E27FC236}">
              <a16:creationId xmlns:a16="http://schemas.microsoft.com/office/drawing/2014/main" id="{D065A27B-80D9-4382-9CCE-A1C4E910968C}"/>
            </a:ext>
          </a:extLst>
        </xdr:cNvPr>
        <xdr:cNvSpPr>
          <a:spLocks noChangeArrowheads="1"/>
        </xdr:cNvSpPr>
      </xdr:nvSpPr>
      <xdr:spPr bwMode="auto">
        <a:xfrm>
          <a:off x="726349" y="93129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3" name="Rechteck 4">
          <a:extLst>
            <a:ext uri="{FF2B5EF4-FFF2-40B4-BE49-F238E27FC236}">
              <a16:creationId xmlns:a16="http://schemas.microsoft.com/office/drawing/2014/main" id="{EB88E424-3B27-432A-BECE-567033C8812A}"/>
            </a:ext>
          </a:extLst>
        </xdr:cNvPr>
        <xdr:cNvSpPr>
          <a:spLocks noChangeArrowheads="1"/>
        </xdr:cNvSpPr>
      </xdr:nvSpPr>
      <xdr:spPr bwMode="auto">
        <a:xfrm>
          <a:off x="702219" y="897744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AB47DC9F-ED8A-4785-B81D-E040B2B15953}"/>
            </a:ext>
          </a:extLst>
        </xdr:cNvPr>
        <xdr:cNvSpPr>
          <a:spLocks noChangeArrowheads="1"/>
        </xdr:cNvSpPr>
      </xdr:nvSpPr>
      <xdr:spPr bwMode="auto">
        <a:xfrm>
          <a:off x="420156" y="8899667"/>
          <a:ext cx="35370" cy="7387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15" name="Rectangle 18">
          <a:extLst>
            <a:ext uri="{FF2B5EF4-FFF2-40B4-BE49-F238E27FC236}">
              <a16:creationId xmlns:a16="http://schemas.microsoft.com/office/drawing/2014/main" id="{918388C8-32A6-4A65-A388-6B0781069B2F}"/>
            </a:ext>
          </a:extLst>
        </xdr:cNvPr>
        <xdr:cNvSpPr>
          <a:spLocks noChangeArrowheads="1"/>
        </xdr:cNvSpPr>
      </xdr:nvSpPr>
      <xdr:spPr bwMode="auto">
        <a:xfrm>
          <a:off x="1480757" y="8884663"/>
          <a:ext cx="39159" cy="7393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6" name="Rechteck 13">
          <a:extLst>
            <a:ext uri="{FF2B5EF4-FFF2-40B4-BE49-F238E27FC236}">
              <a16:creationId xmlns:a16="http://schemas.microsoft.com/office/drawing/2014/main" id="{E00EA601-005E-4A17-BEF9-B49EECC3D4B8}"/>
            </a:ext>
          </a:extLst>
        </xdr:cNvPr>
        <xdr:cNvSpPr>
          <a:spLocks noChangeArrowheads="1"/>
        </xdr:cNvSpPr>
      </xdr:nvSpPr>
      <xdr:spPr bwMode="auto">
        <a:xfrm>
          <a:off x="726349" y="93129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7" name="Rechteck 14">
          <a:extLst>
            <a:ext uri="{FF2B5EF4-FFF2-40B4-BE49-F238E27FC236}">
              <a16:creationId xmlns:a16="http://schemas.microsoft.com/office/drawing/2014/main" id="{AC026E5E-AE49-4D6D-B07E-53403AA5ECB5}"/>
            </a:ext>
          </a:extLst>
        </xdr:cNvPr>
        <xdr:cNvSpPr>
          <a:spLocks noChangeArrowheads="1"/>
        </xdr:cNvSpPr>
      </xdr:nvSpPr>
      <xdr:spPr bwMode="auto">
        <a:xfrm>
          <a:off x="702219" y="897744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21DBF21E-765D-4E55-936F-E9C80F034B0C}"/>
            </a:ext>
          </a:extLst>
        </xdr:cNvPr>
        <xdr:cNvSpPr>
          <a:spLocks noChangeArrowheads="1"/>
        </xdr:cNvSpPr>
      </xdr:nvSpPr>
      <xdr:spPr bwMode="auto">
        <a:xfrm>
          <a:off x="420156" y="8899667"/>
          <a:ext cx="35370" cy="7387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A5F8642-4014-4C47-9771-4D8B5D302486}"/>
            </a:ext>
          </a:extLst>
        </xdr:cNvPr>
        <xdr:cNvSpPr>
          <a:spLocks noChangeArrowheads="1"/>
        </xdr:cNvSpPr>
      </xdr:nvSpPr>
      <xdr:spPr bwMode="auto">
        <a:xfrm>
          <a:off x="1480757" y="8884663"/>
          <a:ext cx="39159" cy="7393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20" name="Rechteck 21" descr="Diagonal weit nach oben">
          <a:extLst>
            <a:ext uri="{FF2B5EF4-FFF2-40B4-BE49-F238E27FC236}">
              <a16:creationId xmlns:a16="http://schemas.microsoft.com/office/drawing/2014/main" id="{CC5225D1-87E0-4A31-AF9D-253C9D164861}"/>
            </a:ext>
          </a:extLst>
        </xdr:cNvPr>
        <xdr:cNvSpPr>
          <a:spLocks noChangeArrowheads="1"/>
        </xdr:cNvSpPr>
      </xdr:nvSpPr>
      <xdr:spPr bwMode="auto">
        <a:xfrm>
          <a:off x="768894" y="8398329"/>
          <a:ext cx="441960" cy="1650093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21" name="Rechteck 22">
          <a:extLst>
            <a:ext uri="{FF2B5EF4-FFF2-40B4-BE49-F238E27FC236}">
              <a16:creationId xmlns:a16="http://schemas.microsoft.com/office/drawing/2014/main" id="{1DC4221C-FCA1-4C53-AFDD-CFCF4AAE21FC}"/>
            </a:ext>
          </a:extLst>
        </xdr:cNvPr>
        <xdr:cNvSpPr>
          <a:spLocks noChangeArrowheads="1"/>
        </xdr:cNvSpPr>
      </xdr:nvSpPr>
      <xdr:spPr bwMode="auto">
        <a:xfrm>
          <a:off x="435519" y="9032059"/>
          <a:ext cx="1065530" cy="270601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22" name="Rechteck 23">
          <a:extLst>
            <a:ext uri="{FF2B5EF4-FFF2-40B4-BE49-F238E27FC236}">
              <a16:creationId xmlns:a16="http://schemas.microsoft.com/office/drawing/2014/main" id="{E97FE913-94B0-4108-BAA2-0F73E781D049}"/>
            </a:ext>
          </a:extLst>
        </xdr:cNvPr>
        <xdr:cNvSpPr>
          <a:spLocks noChangeArrowheads="1"/>
        </xdr:cNvSpPr>
      </xdr:nvSpPr>
      <xdr:spPr bwMode="auto">
        <a:xfrm>
          <a:off x="726349" y="93129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23" name="Rechteck 24">
          <a:extLst>
            <a:ext uri="{FF2B5EF4-FFF2-40B4-BE49-F238E27FC236}">
              <a16:creationId xmlns:a16="http://schemas.microsoft.com/office/drawing/2014/main" id="{82DDDEB5-F3BB-4D8D-BD21-37ECD50196AE}"/>
            </a:ext>
          </a:extLst>
        </xdr:cNvPr>
        <xdr:cNvSpPr>
          <a:spLocks noChangeArrowheads="1"/>
        </xdr:cNvSpPr>
      </xdr:nvSpPr>
      <xdr:spPr bwMode="auto">
        <a:xfrm>
          <a:off x="702219" y="897744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24" name="Freihandform 39">
          <a:extLst>
            <a:ext uri="{FF2B5EF4-FFF2-40B4-BE49-F238E27FC236}">
              <a16:creationId xmlns:a16="http://schemas.microsoft.com/office/drawing/2014/main" id="{9C200E64-F3CA-4EA0-9736-52FBC49D5F9A}"/>
            </a:ext>
          </a:extLst>
        </xdr:cNvPr>
        <xdr:cNvSpPr>
          <a:spLocks/>
        </xdr:cNvSpPr>
      </xdr:nvSpPr>
      <xdr:spPr bwMode="auto">
        <a:xfrm>
          <a:off x="549184" y="9332505"/>
          <a:ext cx="880110" cy="18360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25" name="Freihandform 34">
          <a:extLst>
            <a:ext uri="{FF2B5EF4-FFF2-40B4-BE49-F238E27FC236}">
              <a16:creationId xmlns:a16="http://schemas.microsoft.com/office/drawing/2014/main" id="{B3C995DE-25AA-42C1-A504-2CE3CF24B2CC}"/>
            </a:ext>
          </a:extLst>
        </xdr:cNvPr>
        <xdr:cNvSpPr>
          <a:spLocks/>
        </xdr:cNvSpPr>
      </xdr:nvSpPr>
      <xdr:spPr bwMode="auto">
        <a:xfrm flipV="1">
          <a:off x="558709" y="8863784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26" name="Rectangle 17">
          <a:extLst>
            <a:ext uri="{FF2B5EF4-FFF2-40B4-BE49-F238E27FC236}">
              <a16:creationId xmlns:a16="http://schemas.microsoft.com/office/drawing/2014/main" id="{71FC44F5-23EC-4E52-B76E-3FD39C40536C}"/>
            </a:ext>
          </a:extLst>
        </xdr:cNvPr>
        <xdr:cNvSpPr>
          <a:spLocks noChangeArrowheads="1"/>
        </xdr:cNvSpPr>
      </xdr:nvSpPr>
      <xdr:spPr bwMode="auto">
        <a:xfrm>
          <a:off x="420156" y="8899667"/>
          <a:ext cx="35370" cy="7387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27" name="Rectangle 18">
          <a:extLst>
            <a:ext uri="{FF2B5EF4-FFF2-40B4-BE49-F238E27FC236}">
              <a16:creationId xmlns:a16="http://schemas.microsoft.com/office/drawing/2014/main" id="{48ED8A76-7E25-458E-9378-335A569627E7}"/>
            </a:ext>
          </a:extLst>
        </xdr:cNvPr>
        <xdr:cNvSpPr>
          <a:spLocks noChangeArrowheads="1"/>
        </xdr:cNvSpPr>
      </xdr:nvSpPr>
      <xdr:spPr bwMode="auto">
        <a:xfrm>
          <a:off x="1480757" y="8884663"/>
          <a:ext cx="39159" cy="7393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34</xdr:row>
      <xdr:rowOff>25681</xdr:rowOff>
    </xdr:from>
    <xdr:to>
      <xdr:col>0</xdr:col>
      <xdr:colOff>1669324</xdr:colOff>
      <xdr:row>34</xdr:row>
      <xdr:rowOff>81791</xdr:rowOff>
    </xdr:to>
    <xdr:sp macro="" textlink="">
      <xdr:nvSpPr>
        <xdr:cNvPr id="28" name="Freihandform 33">
          <a:extLst>
            <a:ext uri="{FF2B5EF4-FFF2-40B4-BE49-F238E27FC236}">
              <a16:creationId xmlns:a16="http://schemas.microsoft.com/office/drawing/2014/main" id="{C23F1947-AC4D-4320-8328-4E56CFAE4E1C}"/>
            </a:ext>
          </a:extLst>
        </xdr:cNvPr>
        <xdr:cNvSpPr>
          <a:spLocks/>
        </xdr:cNvSpPr>
      </xdr:nvSpPr>
      <xdr:spPr bwMode="auto">
        <a:xfrm>
          <a:off x="332014" y="9083956"/>
          <a:ext cx="1337310" cy="5611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131956</xdr:rowOff>
    </xdr:from>
    <xdr:to>
      <xdr:col>0</xdr:col>
      <xdr:colOff>1675674</xdr:colOff>
      <xdr:row>35</xdr:row>
      <xdr:rowOff>17944</xdr:rowOff>
    </xdr:to>
    <xdr:sp macro="" textlink="">
      <xdr:nvSpPr>
        <xdr:cNvPr id="29" name="Freihandform 37">
          <a:extLst>
            <a:ext uri="{FF2B5EF4-FFF2-40B4-BE49-F238E27FC236}">
              <a16:creationId xmlns:a16="http://schemas.microsoft.com/office/drawing/2014/main" id="{5CBD9421-1F9E-416A-B263-49F3F3CDDD9E}"/>
            </a:ext>
          </a:extLst>
        </xdr:cNvPr>
        <xdr:cNvSpPr>
          <a:spLocks/>
        </xdr:cNvSpPr>
      </xdr:nvSpPr>
      <xdr:spPr bwMode="auto">
        <a:xfrm>
          <a:off x="332649" y="9190231"/>
          <a:ext cx="1343025" cy="114588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3" tint="0.59999389629810485"/>
  </sheetPr>
  <dimension ref="A1:X48"/>
  <sheetViews>
    <sheetView tabSelected="1" view="pageLayout" zoomScaleNormal="100" workbookViewId="0">
      <selection activeCell="F8" sqref="F8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4" width="11.44140625" style="1" hidden="1" customWidth="1"/>
    <col min="25" max="16384" width="11.44140625" style="1"/>
  </cols>
  <sheetData>
    <row r="1" spans="1:20" ht="14.25" customHeight="1" x14ac:dyDescent="0.4">
      <c r="A1" s="2"/>
    </row>
    <row r="2" spans="1:20" ht="24.6" x14ac:dyDescent="0.4">
      <c r="A2" s="36" t="s">
        <v>17</v>
      </c>
    </row>
    <row r="3" spans="1:20" ht="6" customHeight="1" x14ac:dyDescent="0.25"/>
    <row r="4" spans="1:20" x14ac:dyDescent="0.25">
      <c r="A4" s="1" t="s">
        <v>16</v>
      </c>
    </row>
    <row r="5" spans="1:20" x14ac:dyDescent="0.25">
      <c r="A5" s="1" t="s">
        <v>107</v>
      </c>
    </row>
    <row r="7" spans="1:20" ht="14.4" x14ac:dyDescent="0.3">
      <c r="M7"/>
      <c r="T7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4" t="s">
        <v>18</v>
      </c>
    </row>
    <row r="10" spans="1:20" x14ac:dyDescent="0.25">
      <c r="A10" s="1" t="s">
        <v>170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1:20" x14ac:dyDescent="0.25"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12" spans="1:20" x14ac:dyDescent="0.25"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</row>
    <row r="13" spans="1:20" x14ac:dyDescent="0.25"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5" spans="1:20" x14ac:dyDescent="0.25">
      <c r="A15" s="1" t="s">
        <v>19</v>
      </c>
      <c r="F15" s="78" t="s">
        <v>101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spans="1:20" x14ac:dyDescent="0.25"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</row>
    <row r="17" spans="1:24" x14ac:dyDescent="0.25"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</row>
    <row r="19" spans="1:24" x14ac:dyDescent="0.25">
      <c r="A19" s="1" t="s">
        <v>20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24" x14ac:dyDescent="0.25"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</row>
    <row r="21" spans="1:24" x14ac:dyDescent="0.25"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1:24" x14ac:dyDescent="0.25"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4" spans="1:24" x14ac:dyDescent="0.25">
      <c r="A24" s="1" t="s">
        <v>21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1:24" x14ac:dyDescent="0.25"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1:24" x14ac:dyDescent="0.25"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1:24" x14ac:dyDescent="0.25"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9" spans="1:24" x14ac:dyDescent="0.25">
      <c r="A29" s="1" t="s">
        <v>171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</row>
    <row r="30" spans="1:24" x14ac:dyDescent="0.25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4" x14ac:dyDescent="0.25">
      <c r="A31" s="1" t="s">
        <v>172</v>
      </c>
      <c r="F31" s="76" t="s">
        <v>59</v>
      </c>
      <c r="G31" s="76"/>
      <c r="H31" s="76"/>
      <c r="I31" s="76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" t="s">
        <v>59</v>
      </c>
      <c r="V31" s="1" t="s">
        <v>1</v>
      </c>
      <c r="W31" s="1" t="s">
        <v>2</v>
      </c>
      <c r="X31" s="1" t="s">
        <v>3</v>
      </c>
    </row>
    <row r="32" spans="1:24" x14ac:dyDescent="0.25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4" x14ac:dyDescent="0.25">
      <c r="A33" s="1" t="s">
        <v>22</v>
      </c>
      <c r="F33" s="76" t="s">
        <v>59</v>
      </c>
      <c r="G33" s="76"/>
      <c r="H33" s="76"/>
      <c r="I33" s="76"/>
      <c r="J33" s="76"/>
      <c r="K33" s="76"/>
      <c r="L33" s="76"/>
      <c r="M33" s="76"/>
      <c r="U33" s="1" t="s">
        <v>59</v>
      </c>
      <c r="V33" s="1" t="s">
        <v>62</v>
      </c>
      <c r="W33" s="1" t="s">
        <v>63</v>
      </c>
      <c r="X33" s="1" t="s">
        <v>64</v>
      </c>
    </row>
    <row r="34" spans="1:24" x14ac:dyDescent="0.25">
      <c r="F34" s="31"/>
      <c r="G34" s="31"/>
      <c r="H34" s="31"/>
      <c r="I34" s="31"/>
      <c r="J34" s="31"/>
      <c r="K34" s="31"/>
      <c r="L34" s="31"/>
    </row>
    <row r="35" spans="1:24" ht="16.2" x14ac:dyDescent="0.35">
      <c r="A35" s="1" t="s">
        <v>23</v>
      </c>
      <c r="F35" s="1" t="s">
        <v>109</v>
      </c>
      <c r="J35" s="30"/>
      <c r="K35" s="77" t="s">
        <v>66</v>
      </c>
      <c r="L35" s="77"/>
      <c r="M35" s="77"/>
      <c r="N35" s="77"/>
      <c r="O35" s="77"/>
      <c r="P35" s="77"/>
      <c r="Q35" s="77"/>
      <c r="R35" s="77"/>
      <c r="S35" s="77"/>
      <c r="T35" s="77"/>
      <c r="U35" s="32" t="e">
        <f>IF(F33="Neubau",1.2,IF(F33="Erneuerung",1.6,(#REF!*1.2+#REF!*1.6)/SUM(#REF!)))</f>
        <v>#REF!</v>
      </c>
      <c r="V35" s="32" t="e">
        <f>IF(F33="Neubau",0.8,IF(F33="Erneuerung",1.6,(#REF!*0.8+#REF!*1.6)/SUM(#REF!)))</f>
        <v>#REF!</v>
      </c>
      <c r="W35" s="32" t="e">
        <f>IF(F33="Neubau",0.8,IF(F33="Erneuerung",1.6,(#REF!*0.8+#REF!*1.6)/SUM(#REF!)))</f>
        <v>#REF!</v>
      </c>
      <c r="X35" s="32" t="s">
        <v>15</v>
      </c>
    </row>
    <row r="36" spans="1:24" ht="16.2" x14ac:dyDescent="0.35">
      <c r="F36" s="1" t="s">
        <v>110</v>
      </c>
      <c r="K36" s="77" t="s">
        <v>66</v>
      </c>
      <c r="L36" s="77"/>
      <c r="M36" s="77"/>
      <c r="N36" s="77"/>
      <c r="O36" s="77"/>
      <c r="P36" s="77"/>
      <c r="Q36" s="77"/>
      <c r="R36" s="77"/>
      <c r="S36" s="77"/>
      <c r="T36" s="77"/>
    </row>
    <row r="37" spans="1:24" x14ac:dyDescent="0.25">
      <c r="F37" s="1" t="s">
        <v>26</v>
      </c>
      <c r="K37" s="77" t="s">
        <v>66</v>
      </c>
      <c r="L37" s="77"/>
      <c r="M37" s="77"/>
      <c r="N37" s="77"/>
      <c r="O37" s="77"/>
      <c r="P37" s="77"/>
      <c r="Q37" s="77"/>
      <c r="R37" s="77"/>
      <c r="S37" s="77"/>
      <c r="T37" s="77"/>
    </row>
    <row r="38" spans="1:24" x14ac:dyDescent="0.25">
      <c r="M38" s="4"/>
    </row>
    <row r="39" spans="1:24" x14ac:dyDescent="0.25">
      <c r="A39" s="1" t="s">
        <v>24</v>
      </c>
      <c r="F39" s="1" t="s">
        <v>25</v>
      </c>
      <c r="M39" s="4"/>
      <c r="O39" s="1" t="s">
        <v>173</v>
      </c>
    </row>
    <row r="40" spans="1:24" x14ac:dyDescent="0.25">
      <c r="M40" s="4"/>
    </row>
    <row r="41" spans="1:24" x14ac:dyDescent="0.25">
      <c r="M41" s="4"/>
    </row>
    <row r="44" spans="1:24" x14ac:dyDescent="0.25">
      <c r="F44" s="76"/>
      <c r="G44" s="76"/>
      <c r="H44" s="76"/>
      <c r="I44" s="76"/>
      <c r="J44" s="76"/>
      <c r="K44" s="76"/>
      <c r="L44" s="76"/>
      <c r="O44" s="76"/>
      <c r="P44" s="76"/>
      <c r="Q44" s="76"/>
      <c r="R44" s="76"/>
      <c r="S44" s="76"/>
      <c r="T44" s="76"/>
    </row>
    <row r="45" spans="1:24" ht="10.5" customHeight="1" x14ac:dyDescent="0.25"/>
    <row r="46" spans="1:24" ht="27.75" customHeight="1" x14ac:dyDescent="0.25">
      <c r="A46" s="18" t="s">
        <v>34</v>
      </c>
      <c r="B46" s="19"/>
      <c r="C46" s="19"/>
      <c r="D46" s="19"/>
      <c r="E46" s="24"/>
      <c r="F46" s="79" t="s">
        <v>174</v>
      </c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1"/>
    </row>
    <row r="47" spans="1:24" ht="14.25" customHeight="1" x14ac:dyDescent="0.25">
      <c r="A47" s="20"/>
      <c r="E47" s="21"/>
      <c r="F47" s="82" t="s">
        <v>204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4" x14ac:dyDescent="0.25">
      <c r="A48" s="22"/>
      <c r="B48" s="3"/>
      <c r="C48" s="3"/>
      <c r="D48" s="3"/>
      <c r="E48" s="23"/>
      <c r="F48" s="82" t="s">
        <v>205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4"/>
    </row>
  </sheetData>
  <sheetProtection algorithmName="SHA-512" hashValue="CfyCxQ8j3Ng8Th1sSXXyHM6hxjNufK5hcT27FZSwfKmKxgGMohWuwQoBhKpNm/jjZO3f6cXb70zkshrVDzeOlA==" saltValue="7Yim42oSxRoHXLf/brDjSQ==" spinCount="100000" sheet="1" objects="1" scenarios="1"/>
  <mergeCells count="26">
    <mergeCell ref="F46:T46"/>
    <mergeCell ref="F47:T47"/>
    <mergeCell ref="F48:T48"/>
    <mergeCell ref="F44:L44"/>
    <mergeCell ref="O44:T44"/>
    <mergeCell ref="K35:T35"/>
    <mergeCell ref="K37:T37"/>
    <mergeCell ref="K36:T36"/>
    <mergeCell ref="F21:T21"/>
    <mergeCell ref="F10:T10"/>
    <mergeCell ref="F11:T11"/>
    <mergeCell ref="F12:T12"/>
    <mergeCell ref="F13:T13"/>
    <mergeCell ref="F15:T15"/>
    <mergeCell ref="F16:T16"/>
    <mergeCell ref="F17:T17"/>
    <mergeCell ref="F19:T19"/>
    <mergeCell ref="F20:T20"/>
    <mergeCell ref="F33:M33"/>
    <mergeCell ref="F31:I31"/>
    <mergeCell ref="F22:T22"/>
    <mergeCell ref="F24:T24"/>
    <mergeCell ref="F25:T25"/>
    <mergeCell ref="F26:T26"/>
    <mergeCell ref="F27:T27"/>
    <mergeCell ref="F29:T29"/>
  </mergeCells>
  <dataValidations disablePrompts="1" count="2">
    <dataValidation type="list" allowBlank="1" showInputMessage="1" showErrorMessage="1" sqref="V31:X31 F31" xr:uid="{00000000-0002-0000-0000-000000000000}">
      <formula1>$U$31:$X$31</formula1>
    </dataValidation>
    <dataValidation type="list" allowBlank="1" showInputMessage="1" showErrorMessage="1" sqref="F33" xr:uid="{00000000-0002-0000-0000-000001000000}">
      <formula1>$U$33:$X$33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3" tint="0.59999389629810485"/>
  </sheetPr>
  <dimension ref="A1:R25"/>
  <sheetViews>
    <sheetView view="pageLayout" zoomScaleNormal="100" workbookViewId="0">
      <selection activeCell="B6" sqref="B6"/>
    </sheetView>
  </sheetViews>
  <sheetFormatPr baseColWidth="10" defaultColWidth="11.44140625" defaultRowHeight="13.8" x14ac:dyDescent="0.25"/>
  <cols>
    <col min="1" max="1" width="3.5546875" style="1" customWidth="1"/>
    <col min="2" max="2" width="41.33203125" style="1" customWidth="1"/>
    <col min="3" max="6" width="6.6640625" style="1" customWidth="1"/>
    <col min="7" max="7" width="6.44140625" style="1" bestFit="1" customWidth="1"/>
    <col min="8" max="8" width="8.6640625" style="1" bestFit="1" customWidth="1"/>
    <col min="9" max="9" width="8.88671875" style="1" bestFit="1" customWidth="1"/>
    <col min="10" max="12" width="8.33203125" style="1" customWidth="1"/>
    <col min="13" max="13" width="10.109375" style="1" customWidth="1"/>
    <col min="14" max="14" width="4.33203125" style="1" customWidth="1"/>
    <col min="15" max="18" width="7.5546875" style="42" hidden="1" customWidth="1"/>
    <col min="19" max="22" width="4.33203125" style="1" customWidth="1"/>
    <col min="23" max="26" width="11.44140625" style="1" customWidth="1"/>
    <col min="27" max="16384" width="11.44140625" style="1"/>
  </cols>
  <sheetData>
    <row r="1" spans="1:18" ht="22.5" customHeight="1" x14ac:dyDescent="0.35">
      <c r="A1" s="85" t="s">
        <v>100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43"/>
    </row>
    <row r="3" spans="1:18" ht="18" customHeight="1" x14ac:dyDescent="0.25">
      <c r="A3" s="86" t="s">
        <v>67</v>
      </c>
      <c r="B3" s="87"/>
      <c r="C3" s="88" t="s">
        <v>68</v>
      </c>
      <c r="D3" s="88"/>
      <c r="E3" s="88" t="s">
        <v>69</v>
      </c>
      <c r="F3" s="88"/>
      <c r="G3" s="12" t="s">
        <v>98</v>
      </c>
      <c r="H3" s="12" t="s">
        <v>99</v>
      </c>
      <c r="I3" s="12" t="s">
        <v>108</v>
      </c>
      <c r="J3" s="12" t="s">
        <v>108</v>
      </c>
      <c r="K3" s="12" t="s">
        <v>108</v>
      </c>
      <c r="L3" s="12" t="s">
        <v>175</v>
      </c>
      <c r="M3" s="12" t="s">
        <v>176</v>
      </c>
    </row>
    <row r="4" spans="1:18" ht="18" customHeight="1" x14ac:dyDescent="0.25">
      <c r="A4" s="44"/>
      <c r="B4" s="45"/>
      <c r="C4" s="39" t="s">
        <v>77</v>
      </c>
      <c r="D4" s="39" t="s">
        <v>78</v>
      </c>
      <c r="E4" s="39" t="s">
        <v>77</v>
      </c>
      <c r="F4" s="39" t="s">
        <v>79</v>
      </c>
      <c r="G4" s="39"/>
      <c r="H4" s="39"/>
      <c r="I4" s="39" t="s">
        <v>77</v>
      </c>
      <c r="J4" s="39" t="s">
        <v>78</v>
      </c>
      <c r="K4" s="39" t="s">
        <v>106</v>
      </c>
      <c r="L4" s="39"/>
      <c r="M4" s="39"/>
    </row>
    <row r="5" spans="1:18" ht="18" customHeight="1" x14ac:dyDescent="0.25">
      <c r="A5" s="89"/>
      <c r="B5" s="90"/>
      <c r="C5" s="46" t="s">
        <v>104</v>
      </c>
      <c r="D5" s="46" t="s">
        <v>104</v>
      </c>
      <c r="E5" s="46" t="s">
        <v>104</v>
      </c>
      <c r="F5" s="46" t="s">
        <v>104</v>
      </c>
      <c r="G5" s="39" t="s">
        <v>105</v>
      </c>
      <c r="H5" s="39" t="s">
        <v>70</v>
      </c>
      <c r="I5" s="39" t="s">
        <v>71</v>
      </c>
      <c r="J5" s="39" t="s">
        <v>71</v>
      </c>
      <c r="K5" s="39" t="s">
        <v>71</v>
      </c>
      <c r="L5" s="39" t="s">
        <v>71</v>
      </c>
      <c r="M5" s="40"/>
      <c r="O5" s="42" t="s">
        <v>72</v>
      </c>
      <c r="P5" s="42" t="s">
        <v>73</v>
      </c>
      <c r="Q5" s="42" t="s">
        <v>74</v>
      </c>
      <c r="R5" s="42" t="s">
        <v>75</v>
      </c>
    </row>
    <row r="6" spans="1:18" ht="18" customHeight="1" x14ac:dyDescent="0.25">
      <c r="A6" s="41">
        <v>1</v>
      </c>
      <c r="B6" s="14" t="str">
        <f>IF('Zona 1'!F$1=""," ",'Zona 1'!$F$1)</f>
        <v xml:space="preserve"> </v>
      </c>
      <c r="C6" s="71" t="str">
        <f>IF(B6=" "," ",'Zona 1'!$F$40)</f>
        <v xml:space="preserve"> </v>
      </c>
      <c r="D6" s="71" t="str">
        <f>IF(B6=" "," ",'Zona 1'!$K$40)</f>
        <v xml:space="preserve"> </v>
      </c>
      <c r="E6" s="72" t="str">
        <f>IF(B6=" "," ",'Zona 1'!$F$42)</f>
        <v xml:space="preserve"> </v>
      </c>
      <c r="F6" s="72" t="str">
        <f>IF(B6=" "," ",'Zona 1'!$K$42)</f>
        <v xml:space="preserve"> </v>
      </c>
      <c r="G6" s="73" t="str">
        <f>IF(B6=" "," ",'Zona 1'!$P$33)</f>
        <v xml:space="preserve"> </v>
      </c>
      <c r="H6" s="73" t="str">
        <f>IF(B6=" "," ",'Zona 1'!$Q$46)</f>
        <v xml:space="preserve"> </v>
      </c>
      <c r="I6" s="74" t="str">
        <f>IF(B6=" "," ",ROUND(('Zona 1'!$F$44),1))</f>
        <v xml:space="preserve"> </v>
      </c>
      <c r="J6" s="74" t="str">
        <f>IF(B6=" "," ",ROUND(('Zona 1'!$K$44),1))</f>
        <v xml:space="preserve"> </v>
      </c>
      <c r="K6" s="74" t="str">
        <f>IF(B6=" "," ",ROUND(('Zona 1'!$P$44),1))</f>
        <v xml:space="preserve"> </v>
      </c>
      <c r="L6" s="74" t="str">
        <f>IF(B6=" "," ",'Zona 1'!U31)</f>
        <v xml:space="preserve"> </v>
      </c>
      <c r="M6" s="75" t="str">
        <f>IF(B6=" "," ",IF(K6&lt;=L6,"Si","No"))</f>
        <v xml:space="preserve"> </v>
      </c>
      <c r="O6" s="42">
        <f>IF(Verifica!$F$33="Nuove costruzioni",1.2,IF(Verifica!$F$33="Ammodernamenti",1.6,IF(Verifica!$F$33="Nuove costruzioni / Ammodernamenti",R6,0)))</f>
        <v>0</v>
      </c>
      <c r="P6" s="42">
        <f>IF(Verifica!$F$33="Nuove costruzioni",0.8,IF(Verifica!$F$33="Ammodernamenti",1.6,IF(Verifica!$F$33="Nuove costruzioni / Ammodernamenti",R6,0)))</f>
        <v>0</v>
      </c>
      <c r="Q6" s="42">
        <f>IF(Verifica!$F$33="Nuove costruzioni",0.8,IF(Verifica!$F$33="Ammodernamenti",1.6,IF(Verifica!$F$33="Nuove costruzioni / Ammodernamenti",R6,0)))</f>
        <v>0</v>
      </c>
      <c r="R6" s="42" t="e">
        <f>ROUND((('Zona 1'!$F$31*0.8+'Zona 1'!$F$32*1.6)/('Zona 1'!$F$31+'Zona 1'!$F$32)),1)</f>
        <v>#DIV/0!</v>
      </c>
    </row>
    <row r="7" spans="1:18" ht="18" customHeight="1" x14ac:dyDescent="0.25">
      <c r="A7" s="41">
        <v>2</v>
      </c>
      <c r="B7" s="14" t="str">
        <f>IF('Zona 2'!F$1=""," ",'Zona 2'!$F$1)</f>
        <v xml:space="preserve"> </v>
      </c>
      <c r="C7" s="71" t="str">
        <f>IF(B7=" "," ",'Zona 2'!$F$40)</f>
        <v xml:space="preserve"> </v>
      </c>
      <c r="D7" s="71" t="str">
        <f>IF(B7=" "," ",'Zona 2'!$K$40)</f>
        <v xml:space="preserve"> </v>
      </c>
      <c r="E7" s="72" t="str">
        <f>IF(B7=" "," ",'Zona 2'!$F$42)</f>
        <v xml:space="preserve"> </v>
      </c>
      <c r="F7" s="72" t="str">
        <f>IF(B7=" "," ",'Zona 2'!$K$42)</f>
        <v xml:space="preserve"> </v>
      </c>
      <c r="G7" s="73" t="str">
        <f>IF(B7=" "," ",'Zona 2'!$P$33)</f>
        <v xml:space="preserve"> </v>
      </c>
      <c r="H7" s="73" t="str">
        <f>IF(B7=" "," ",'Zona 2'!$Q$46)</f>
        <v xml:space="preserve"> </v>
      </c>
      <c r="I7" s="74" t="str">
        <f>IF(B7=" "," ",ROUND(('Zona 2'!$F$44),1))</f>
        <v xml:space="preserve"> </v>
      </c>
      <c r="J7" s="74" t="str">
        <f>IF(B7=" "," ",ROUND(('Zona 2'!$K$44),1))</f>
        <v xml:space="preserve"> </v>
      </c>
      <c r="K7" s="74" t="str">
        <f>IF(B7=" "," ",ROUND(('Zona 2'!$P$44),1))</f>
        <v xml:space="preserve"> </v>
      </c>
      <c r="L7" s="74" t="str">
        <f>IF(B7=" "," ",'Zona 2'!U31)</f>
        <v xml:space="preserve"> </v>
      </c>
      <c r="M7" s="75" t="str">
        <f t="shared" ref="M7:M25" si="0">IF(B7=" "," ",IF(K7&lt;=L7,"Si","No"))</f>
        <v xml:space="preserve"> </v>
      </c>
      <c r="O7" s="42">
        <f>IF(Verifica!$F$33="Nuove costruzioni",1.2,IF(Verifica!$F$33="Ammodernamenti",1.6,IF(Verifica!$F$33="Nuove costruzioni / Ammodernamenti",R7,0)))</f>
        <v>0</v>
      </c>
      <c r="P7" s="42">
        <f>IF(Verifica!$F$33="Nuove costruzioni",0.8,IF(Verifica!$F$33="Ammodernamenti",1.6,IF(Verifica!$F$33="Nuove costruzioni / Ammodernamenti",R7,0)))</f>
        <v>0</v>
      </c>
      <c r="Q7" s="42">
        <f>IF(Verifica!$F$33="Nuove costruzioni",0.8,IF(Verifica!$F$33="Ammodernamenti",1.6,IF(Verifica!$F$33="Nuove costruzioni / Ammodernamenti",R7,0)))</f>
        <v>0</v>
      </c>
      <c r="R7" s="42" t="e">
        <f>ROUND(((#REF!*0.8+#REF!*1.6)/(#REF!+#REF!)),1)</f>
        <v>#REF!</v>
      </c>
    </row>
    <row r="8" spans="1:18" ht="18" customHeight="1" x14ac:dyDescent="0.25">
      <c r="A8" s="41">
        <v>3</v>
      </c>
      <c r="B8" s="14" t="str">
        <f>IF('Zona 3'!F$1=""," ",'Zona 3'!$F$1)</f>
        <v xml:space="preserve"> </v>
      </c>
      <c r="C8" s="71" t="str">
        <f>IF(B8=" "," ",'Zona 3'!$F$40)</f>
        <v xml:space="preserve"> </v>
      </c>
      <c r="D8" s="71" t="str">
        <f>IF(B8=" "," ",'Zona 3'!$K$40)</f>
        <v xml:space="preserve"> </v>
      </c>
      <c r="E8" s="72" t="str">
        <f>IF(B8=" "," ",'Zona 3'!$F$42)</f>
        <v xml:space="preserve"> </v>
      </c>
      <c r="F8" s="72" t="str">
        <f>IF(B8=" "," ",'Zona 3'!$K$42)</f>
        <v xml:space="preserve"> </v>
      </c>
      <c r="G8" s="73" t="str">
        <f>IF(B8=" "," ",'Zona 3'!$P$33)</f>
        <v xml:space="preserve"> </v>
      </c>
      <c r="H8" s="73" t="str">
        <f>IF(B8=" "," ",'Zona 3'!$Q$46)</f>
        <v xml:space="preserve"> </v>
      </c>
      <c r="I8" s="74" t="str">
        <f>IF(B8=" "," ",ROUND(('Zona 3'!$F$44),1))</f>
        <v xml:space="preserve"> </v>
      </c>
      <c r="J8" s="74" t="str">
        <f>IF(B8=" "," ",ROUND(('Zona 3'!$K$44),1))</f>
        <v xml:space="preserve"> </v>
      </c>
      <c r="K8" s="74" t="str">
        <f>IF(B8=" "," ",ROUND(('Zona 3'!$P$44),1))</f>
        <v xml:space="preserve"> </v>
      </c>
      <c r="L8" s="74" t="str">
        <f>IF(B8=" "," ",'Zona 3'!U31)</f>
        <v xml:space="preserve"> </v>
      </c>
      <c r="M8" s="75" t="str">
        <f t="shared" si="0"/>
        <v xml:space="preserve"> </v>
      </c>
      <c r="O8" s="42">
        <f>IF(Verifica!$F$33="Nuove costruzioni",1.2,IF(Verifica!$F$33="Ammodernamenti",1.6,IF(Verifica!$F$33="Nuove costruzioni / Ammodernamenti",R8,0)))</f>
        <v>0</v>
      </c>
      <c r="P8" s="42">
        <f>IF(Verifica!$F$33="Nuove costruzioni",0.8,IF(Verifica!$F$33="Ammodernamenti",1.6,IF(Verifica!$F$33="Nuove costruzioni / Ammodernamenti",R8,0)))</f>
        <v>0</v>
      </c>
      <c r="Q8" s="42">
        <f>IF(Verifica!$F$33="Nuove costruzioni",0.8,IF(Verifica!$F$33="Ammodernamenti",1.6,IF(Verifica!$F$33="Nuove costruzioni / Ammodernamenti",R8,0)))</f>
        <v>0</v>
      </c>
      <c r="R8" s="42" t="e">
        <f>ROUND(((#REF!*0.8+#REF!*1.6)/(#REF!+#REF!)),1)</f>
        <v>#REF!</v>
      </c>
    </row>
    <row r="9" spans="1:18" ht="18" customHeight="1" x14ac:dyDescent="0.25">
      <c r="A9" s="41">
        <v>4</v>
      </c>
      <c r="B9" s="14" t="str">
        <f>IF('Zona 4'!F$1=""," ",'Zona 4'!$F$1)</f>
        <v xml:space="preserve"> </v>
      </c>
      <c r="C9" s="71" t="str">
        <f>IF(B9=" "," ",'Zona 4'!$F$40)</f>
        <v xml:space="preserve"> </v>
      </c>
      <c r="D9" s="71" t="str">
        <f>IF(B9=" "," ",'Zona 4'!$K$40)</f>
        <v xml:space="preserve"> </v>
      </c>
      <c r="E9" s="72" t="str">
        <f>IF(B9=" "," ",'Zona 4'!$F$42)</f>
        <v xml:space="preserve"> </v>
      </c>
      <c r="F9" s="72" t="str">
        <f>IF(B9=" "," ",'Zona 4'!$K$42)</f>
        <v xml:space="preserve"> </v>
      </c>
      <c r="G9" s="73" t="str">
        <f>IF(B9=" "," ",'Zona 4'!$P$33)</f>
        <v xml:space="preserve"> </v>
      </c>
      <c r="H9" s="73" t="str">
        <f>IF(B9=" "," ",'Zona 4'!$Q$46)</f>
        <v xml:space="preserve"> </v>
      </c>
      <c r="I9" s="74" t="str">
        <f>IF(B9=" "," ",ROUND(('Zona 4'!$F$44),1))</f>
        <v xml:space="preserve"> </v>
      </c>
      <c r="J9" s="74" t="str">
        <f>IF(B9=" "," ",ROUND(('Zona 4'!$K$44),1))</f>
        <v xml:space="preserve"> </v>
      </c>
      <c r="K9" s="74" t="str">
        <f>IF(B9=" "," ",ROUND(('Zona 4'!$P$44),1))</f>
        <v xml:space="preserve"> </v>
      </c>
      <c r="L9" s="74" t="str">
        <f>IF(B9=" "," ",'Zona 4'!U31)</f>
        <v xml:space="preserve"> </v>
      </c>
      <c r="M9" s="75" t="str">
        <f t="shared" si="0"/>
        <v xml:space="preserve"> </v>
      </c>
      <c r="O9" s="42">
        <f>IF(Verifica!$F$33="Nuove costruzioni",1.2,IF(Verifica!$F$33="Ammodernamenti",1.6,IF(Verifica!$F$33="Nuove costruzioni / Ammodernamenti",R9,0)))</f>
        <v>0</v>
      </c>
      <c r="P9" s="42">
        <f>IF(Verifica!$F$33="Nuove costruzioni",0.8,IF(Verifica!$F$33="Ammodernamenti",1.6,IF(Verifica!$F$33="Nuove costruzioni / Ammodernamenti",R9,0)))</f>
        <v>0</v>
      </c>
      <c r="Q9" s="42">
        <f>IF(Verifica!$F$33="Nuove costruzioni",0.8,IF(Verifica!$F$33="Ammodernamenti",1.6,IF(Verifica!$F$33="Nuove costruzioni / Ammodernamenti",R9,0)))</f>
        <v>0</v>
      </c>
      <c r="R9" s="42" t="e">
        <f>ROUND(((#REF!*0.8+#REF!*1.6)/(#REF!+#REF!)),1)</f>
        <v>#REF!</v>
      </c>
    </row>
    <row r="10" spans="1:18" ht="18" customHeight="1" x14ac:dyDescent="0.25">
      <c r="A10" s="41">
        <v>5</v>
      </c>
      <c r="B10" s="14" t="str">
        <f>IF('Zona 5'!F$1=""," ",'Zona 5'!$F$1)</f>
        <v xml:space="preserve"> </v>
      </c>
      <c r="C10" s="71" t="str">
        <f>IF(B10=" "," ",'Zona 5'!$F$40)</f>
        <v xml:space="preserve"> </v>
      </c>
      <c r="D10" s="71" t="str">
        <f>IF(B10=" "," ",'Zona 5'!$K$40)</f>
        <v xml:space="preserve"> </v>
      </c>
      <c r="E10" s="72" t="str">
        <f>IF(B10=" "," ",'Zona 5'!$F$42)</f>
        <v xml:space="preserve"> </v>
      </c>
      <c r="F10" s="72" t="str">
        <f>IF(B10=" "," ",'Zona 5'!$K$42)</f>
        <v xml:space="preserve"> </v>
      </c>
      <c r="G10" s="73" t="str">
        <f>IF(B10=" "," ",'Zona 5'!$P$33)</f>
        <v xml:space="preserve"> </v>
      </c>
      <c r="H10" s="73" t="str">
        <f>IF(B10=" "," ",'Zona 5'!$Q$46)</f>
        <v xml:space="preserve"> </v>
      </c>
      <c r="I10" s="74" t="str">
        <f>IF(B10=" "," ",ROUND(('Zona 5'!$F$44),1))</f>
        <v xml:space="preserve"> </v>
      </c>
      <c r="J10" s="74" t="str">
        <f>IF(B10=" "," ",ROUND(('Zona 5'!$K$44),1))</f>
        <v xml:space="preserve"> </v>
      </c>
      <c r="K10" s="74" t="str">
        <f>IF(B10=" "," ",ROUND(('Zona 5'!$P$44),1))</f>
        <v xml:space="preserve"> </v>
      </c>
      <c r="L10" s="74" t="str">
        <f>IF(B10=" "," ",'Zona 5'!U31)</f>
        <v xml:space="preserve"> </v>
      </c>
      <c r="M10" s="75" t="str">
        <f t="shared" si="0"/>
        <v xml:space="preserve"> </v>
      </c>
      <c r="O10" s="42">
        <f>IF(Verifica!$F$33="Nuove costruzioni",1.2,IF(Verifica!$F$33="Ammodernamenti",1.6,IF(Verifica!$F$33="Nuove costruzioni / Ammodernamenti",R10,0)))</f>
        <v>0</v>
      </c>
      <c r="P10" s="42">
        <f>IF(Verifica!$F$33="Nuove costruzioni",0.8,IF(Verifica!$F$33="Ammodernamenti",1.6,IF(Verifica!$F$33="Nuove costruzioni / Ammodernamenti",R10,0)))</f>
        <v>0</v>
      </c>
      <c r="Q10" s="42">
        <f>IF(Verifica!$F$33="Nuove costruzioni",0.8,IF(Verifica!$F$33="Ammodernamenti",1.6,IF(Verifica!$F$33="Nuove costruzioni / Ammodernamenti",R10,0)))</f>
        <v>0</v>
      </c>
      <c r="R10" s="42" t="e">
        <f>ROUND(((#REF!*0.8+#REF!*1.6)/(#REF!+#REF!)),1)</f>
        <v>#REF!</v>
      </c>
    </row>
    <row r="11" spans="1:18" ht="18" customHeight="1" x14ac:dyDescent="0.25">
      <c r="A11" s="41">
        <v>6</v>
      </c>
      <c r="B11" s="14" t="str">
        <f>IF('Zona 6'!F$1=""," ",'Zona 6'!$F$1)</f>
        <v xml:space="preserve"> </v>
      </c>
      <c r="C11" s="71" t="str">
        <f>IF(B11=" "," ",'Zona 6'!$F$40)</f>
        <v xml:space="preserve"> </v>
      </c>
      <c r="D11" s="71" t="str">
        <f>IF(B11=" "," ",'Zona 6'!$K$40)</f>
        <v xml:space="preserve"> </v>
      </c>
      <c r="E11" s="72" t="str">
        <f>IF(B11=" "," ",'Zona 6'!$F$42)</f>
        <v xml:space="preserve"> </v>
      </c>
      <c r="F11" s="72" t="str">
        <f>IF(B11=" "," ",'Zona 6'!$K$42)</f>
        <v xml:space="preserve"> </v>
      </c>
      <c r="G11" s="73" t="str">
        <f>IF(B11=" "," ",'Zona 6'!$P$33)</f>
        <v xml:space="preserve"> </v>
      </c>
      <c r="H11" s="73" t="str">
        <f>IF(B11=" "," ",'Zona 6'!$Q$46)</f>
        <v xml:space="preserve"> </v>
      </c>
      <c r="I11" s="74" t="str">
        <f>IF(B11=" "," ",ROUND(('Zona 6'!$F$44),1))</f>
        <v xml:space="preserve"> </v>
      </c>
      <c r="J11" s="74" t="str">
        <f>IF(B11=" "," ",ROUND(('Zona 6'!$K$44),1))</f>
        <v xml:space="preserve"> </v>
      </c>
      <c r="K11" s="74" t="str">
        <f>IF(B11=" "," ",ROUND(('Zona 6'!$P$44),1))</f>
        <v xml:space="preserve"> </v>
      </c>
      <c r="L11" s="74" t="str">
        <f>IF(B11=" "," ",'Zona 6'!U31)</f>
        <v xml:space="preserve"> </v>
      </c>
      <c r="M11" s="75" t="str">
        <f t="shared" si="0"/>
        <v xml:space="preserve"> </v>
      </c>
      <c r="O11" s="42">
        <f>IF(Verifica!$F$33="Nuove costruzioni",1.2,IF(Verifica!$F$33="Ammodernamenti",1.6,IF(Verifica!$F$33="Nuove costruzioni / Ammodernamenti",R11,0)))</f>
        <v>0</v>
      </c>
      <c r="P11" s="42">
        <f>IF(Verifica!$F$33="Nuove costruzioni",0.8,IF(Verifica!$F$33="Ammodernamenti",1.6,IF(Verifica!$F$33="Nuove costruzioni / Ammodernamenti",R11,0)))</f>
        <v>0</v>
      </c>
      <c r="Q11" s="42">
        <f>IF(Verifica!$F$33="Nuove costruzioni",0.8,IF(Verifica!$F$33="Ammodernamenti",1.6,IF(Verifica!$F$33="Nuove costruzioni / Ammodernamenti",R11,0)))</f>
        <v>0</v>
      </c>
      <c r="R11" s="42" t="e">
        <f>ROUND(((#REF!*0.8+#REF!*1.6)/(#REF!+#REF!)),1)</f>
        <v>#REF!</v>
      </c>
    </row>
    <row r="12" spans="1:18" ht="18" customHeight="1" x14ac:dyDescent="0.25">
      <c r="A12" s="41">
        <v>7</v>
      </c>
      <c r="B12" s="14" t="str">
        <f>IF('Zona 7'!F$1=""," ",'Zona 7'!$F$1)</f>
        <v xml:space="preserve"> </v>
      </c>
      <c r="C12" s="71" t="str">
        <f>IF(B12=" "," ",'Zona 7'!$F$40)</f>
        <v xml:space="preserve"> </v>
      </c>
      <c r="D12" s="71" t="str">
        <f>IF(B12=" "," ",'Zona 7'!$K$40)</f>
        <v xml:space="preserve"> </v>
      </c>
      <c r="E12" s="72" t="str">
        <f>IF(B12=" "," ",'Zona 7'!$F$42)</f>
        <v xml:space="preserve"> </v>
      </c>
      <c r="F12" s="72" t="str">
        <f>IF(B12=" "," ",'Zona 7'!$K$42)</f>
        <v xml:space="preserve"> </v>
      </c>
      <c r="G12" s="73" t="str">
        <f>IF(B12=" "," ",'Zona 7'!$P$33)</f>
        <v xml:space="preserve"> </v>
      </c>
      <c r="H12" s="73" t="str">
        <f>IF(B12=" "," ",'Zona 7'!$Q$46)</f>
        <v xml:space="preserve"> </v>
      </c>
      <c r="I12" s="74" t="str">
        <f>IF(B12=" "," ",ROUND(('Zona 7'!$F$44),1))</f>
        <v xml:space="preserve"> </v>
      </c>
      <c r="J12" s="74" t="str">
        <f>IF(B12=" "," ",ROUND(('Zona 7'!$K$44),1))</f>
        <v xml:space="preserve"> </v>
      </c>
      <c r="K12" s="74" t="str">
        <f>IF(B12=" "," ",ROUND(('Zona 7'!$P$44),1))</f>
        <v xml:space="preserve"> </v>
      </c>
      <c r="L12" s="74" t="str">
        <f>IF(B12=" "," ",'Zona 7'!U31)</f>
        <v xml:space="preserve"> </v>
      </c>
      <c r="M12" s="75" t="str">
        <f t="shared" si="0"/>
        <v xml:space="preserve"> </v>
      </c>
      <c r="O12" s="42">
        <f>IF(Verifica!$F$33="Nuove costruzioni",1.2,IF(Verifica!$F$33="Ammodernamenti",1.6,IF(Verifica!$F$33="Nuove costruzioni / Ammodernamenti",R12,0)))</f>
        <v>0</v>
      </c>
      <c r="P12" s="42">
        <f>IF(Verifica!$F$33="Nuove costruzioni",0.8,IF(Verifica!$F$33="Ammodernamenti",1.6,IF(Verifica!$F$33="Nuove costruzioni / Ammodernamenti",R12,0)))</f>
        <v>0</v>
      </c>
      <c r="Q12" s="42">
        <f>IF(Verifica!$F$33="Nuove costruzioni",0.8,IF(Verifica!$F$33="Ammodernamenti",1.6,IF(Verifica!$F$33="Nuove costruzioni / Ammodernamenti",R12,0)))</f>
        <v>0</v>
      </c>
      <c r="R12" s="42" t="e">
        <f>ROUND(((#REF!*0.8+#REF!*1.6)/(#REF!+'Zona 1'!$F$32)),1)</f>
        <v>#REF!</v>
      </c>
    </row>
    <row r="13" spans="1:18" ht="18" customHeight="1" x14ac:dyDescent="0.25">
      <c r="A13" s="41">
        <v>8</v>
      </c>
      <c r="B13" s="14" t="str">
        <f>IF('Zona 8'!F$1=""," ",'Zona 8'!$F$1)</f>
        <v xml:space="preserve"> </v>
      </c>
      <c r="C13" s="71" t="str">
        <f>IF(B13=" "," ",'Zona 8'!$F$40)</f>
        <v xml:space="preserve"> </v>
      </c>
      <c r="D13" s="71" t="str">
        <f>IF(B13=" "," ",'Zona 8'!$K$40)</f>
        <v xml:space="preserve"> </v>
      </c>
      <c r="E13" s="72" t="str">
        <f>IF(B13=" "," ",'Zona 8'!$F$42)</f>
        <v xml:space="preserve"> </v>
      </c>
      <c r="F13" s="72" t="str">
        <f>IF(B13=" "," ",'Zona 8'!$K$42)</f>
        <v xml:space="preserve"> </v>
      </c>
      <c r="G13" s="73" t="str">
        <f>IF(B13=" "," ",'Zona 8'!$P$33)</f>
        <v xml:space="preserve"> </v>
      </c>
      <c r="H13" s="73" t="str">
        <f>IF(B13=" "," ",'Zona 8'!$Q$46)</f>
        <v xml:space="preserve"> </v>
      </c>
      <c r="I13" s="74" t="str">
        <f>IF(B13=" "," ",ROUND(('Zona 8'!$F$44),1))</f>
        <v xml:space="preserve"> </v>
      </c>
      <c r="J13" s="74" t="str">
        <f>IF(B13=" "," ",ROUND(('Zona 8'!$K$44),1))</f>
        <v xml:space="preserve"> </v>
      </c>
      <c r="K13" s="74" t="str">
        <f>IF(B13=" "," ",ROUND(('Zona 8'!$P$44),1))</f>
        <v xml:space="preserve"> </v>
      </c>
      <c r="L13" s="74" t="str">
        <f>IF(B13=" "," ",'Zona 8'!U31)</f>
        <v xml:space="preserve"> </v>
      </c>
      <c r="M13" s="75" t="str">
        <f t="shared" si="0"/>
        <v xml:space="preserve"> </v>
      </c>
      <c r="O13" s="42">
        <f>IF(Verifica!$F$33="Nuove costruzioni",1.2,IF(Verifica!$F$33="Ammodernamenti",1.6,IF(Verifica!$F$33="Nuove costruzioni / Ammodernamenti",R13,0)))</f>
        <v>0</v>
      </c>
      <c r="P13" s="42">
        <f>IF(Verifica!$F$33="Nuove costruzioni",0.8,IF(Verifica!$F$33="Ammodernamenti",1.6,IF(Verifica!$F$33="Nuove costruzioni / Ammodernamenti",R13,0)))</f>
        <v>0</v>
      </c>
      <c r="Q13" s="42">
        <f>IF(Verifica!$F$33="Nuove costruzioni",0.8,IF(Verifica!$F$33="Ammodernamenti",1.6,IF(Verifica!$F$33="Nuove costruzioni / Ammodernamenti",R13,0)))</f>
        <v>0</v>
      </c>
      <c r="R13" s="42" t="e">
        <f>ROUND(((#REF!*0.8+#REF!*1.6)/('Zona 1'!$F$31+#REF!)),1)</f>
        <v>#REF!</v>
      </c>
    </row>
    <row r="14" spans="1:18" ht="18" customHeight="1" x14ac:dyDescent="0.25">
      <c r="A14" s="41">
        <v>9</v>
      </c>
      <c r="B14" s="14" t="str">
        <f>IF('Zona 9'!F$1=""," ",'Zona 9'!$F$1)</f>
        <v xml:space="preserve"> </v>
      </c>
      <c r="C14" s="71" t="str">
        <f>IF(B14=" "," ",'Zona 9'!$F$40)</f>
        <v xml:space="preserve"> </v>
      </c>
      <c r="D14" s="71" t="str">
        <f>IF(B14=" "," ",'Zona 9'!$K$40)</f>
        <v xml:space="preserve"> </v>
      </c>
      <c r="E14" s="72" t="str">
        <f>IF(B14=" "," ",'Zona 9'!$F$42)</f>
        <v xml:space="preserve"> </v>
      </c>
      <c r="F14" s="72" t="str">
        <f>IF(B14=" "," ",'Zona 9'!$K$42)</f>
        <v xml:space="preserve"> </v>
      </c>
      <c r="G14" s="73" t="str">
        <f>IF(B14=" "," ",'Zona 9'!$P$33)</f>
        <v xml:space="preserve"> </v>
      </c>
      <c r="H14" s="73" t="str">
        <f>IF(B14=" "," ",'Zona 9'!$Q$46)</f>
        <v xml:space="preserve"> </v>
      </c>
      <c r="I14" s="74" t="str">
        <f>IF(B14=" "," ",ROUND(('Zona 9'!$F$44),1))</f>
        <v xml:space="preserve"> </v>
      </c>
      <c r="J14" s="74" t="str">
        <f>IF(B14=" "," ",ROUND(('Zona 9'!$K$44),1))</f>
        <v xml:space="preserve"> </v>
      </c>
      <c r="K14" s="74" t="str">
        <f>IF(B14=" "," ",ROUND(('Zona 9'!$P$44),1))</f>
        <v xml:space="preserve"> </v>
      </c>
      <c r="L14" s="74" t="str">
        <f>IF(B14=" "," ",'Zona 9'!U31)</f>
        <v xml:space="preserve"> </v>
      </c>
      <c r="M14" s="75" t="str">
        <f t="shared" si="0"/>
        <v xml:space="preserve"> </v>
      </c>
      <c r="O14" s="42">
        <f>IF(Verifica!$F$33="Nuove costruzioni",1.2,IF(Verifica!$F$33="Ammodernamenti",1.6,IF(Verifica!$F$33="Nuove costruzioni / Ammodernamenti",R14,0)))</f>
        <v>0</v>
      </c>
      <c r="P14" s="42">
        <f>IF(Verifica!$F$33="Nuove costruzioni",0.8,IF(Verifica!$F$33="Ammodernamenti",1.6,IF(Verifica!$F$33="Nuove costruzioni / Ammodernamenti",R14,0)))</f>
        <v>0</v>
      </c>
      <c r="Q14" s="42">
        <f>IF(Verifica!$F$33="Nuove costruzioni",0.8,IF(Verifica!$F$33="Ammodernamenti",1.6,IF(Verifica!$F$33="Nuove costruzioni / Ammodernamenti",R14,0)))</f>
        <v>0</v>
      </c>
      <c r="R14" s="42" t="e">
        <f>ROUND(((#REF!*0.8+#REF!*1.6)/(#REF!+#REF!)),1)</f>
        <v>#REF!</v>
      </c>
    </row>
    <row r="15" spans="1:18" ht="18" customHeight="1" x14ac:dyDescent="0.25">
      <c r="A15" s="41">
        <v>10</v>
      </c>
      <c r="B15" s="14" t="str">
        <f>IF('Zona 10'!F$1=""," ",'Zona 10'!$F$1)</f>
        <v xml:space="preserve"> </v>
      </c>
      <c r="C15" s="71" t="str">
        <f>IF(B15=" "," ",'Zona 10'!$F$40)</f>
        <v xml:space="preserve"> </v>
      </c>
      <c r="D15" s="71" t="str">
        <f>IF(B15=" "," ",'Zona 10'!$K$40)</f>
        <v xml:space="preserve"> </v>
      </c>
      <c r="E15" s="72" t="str">
        <f>IF(B15=" "," ",'Zona 10'!$F$42)</f>
        <v xml:space="preserve"> </v>
      </c>
      <c r="F15" s="72" t="str">
        <f>IF(B15=" "," ",'Zona 10'!$K$42)</f>
        <v xml:space="preserve"> </v>
      </c>
      <c r="G15" s="73" t="str">
        <f>IF(B15=" "," ",'Zona 10'!$P$33)</f>
        <v xml:space="preserve"> </v>
      </c>
      <c r="H15" s="73" t="str">
        <f>IF(B15=" "," ",'Zona 10'!$Q$46)</f>
        <v xml:space="preserve"> </v>
      </c>
      <c r="I15" s="74" t="str">
        <f>IF(B15=" "," ",ROUND(('Zona 10'!$F$44),1))</f>
        <v xml:space="preserve"> </v>
      </c>
      <c r="J15" s="74" t="str">
        <f>IF(B15=" "," ",ROUND(('Zona 10'!$K$44),1))</f>
        <v xml:space="preserve"> </v>
      </c>
      <c r="K15" s="74" t="str">
        <f>IF(B15=" "," ",ROUND(('Zona 10'!$P$44),1))</f>
        <v xml:space="preserve"> </v>
      </c>
      <c r="L15" s="74" t="str">
        <f>IF(B15=" "," ",'Zona 10'!U31)</f>
        <v xml:space="preserve"> </v>
      </c>
      <c r="M15" s="75" t="str">
        <f t="shared" si="0"/>
        <v xml:space="preserve"> </v>
      </c>
      <c r="O15" s="42">
        <f>IF(Verifica!$F$33="Nuove costruzioni",1.2,IF(Verifica!$F$33="Ammodernamenti",1.6,IF(Verifica!$F$33="Nuove costruzioni / Ammodernamenti",R15,0)))</f>
        <v>0</v>
      </c>
      <c r="P15" s="42">
        <f>IF(Verifica!$F$33="Nuove costruzioni",0.8,IF(Verifica!$F$33="Ammodernamenti",1.6,IF(Verifica!$F$33="Nuove costruzioni / Ammodernamenti",R15,0)))</f>
        <v>0</v>
      </c>
      <c r="Q15" s="42">
        <f>IF(Verifica!$F$33="Nuove costruzioni",0.8,IF(Verifica!$F$33="Ammodernamenti",1.6,IF(Verifica!$F$33="Nuove costruzioni / Ammodernamenti",R15,0)))</f>
        <v>0</v>
      </c>
      <c r="R15" s="42" t="e">
        <f>ROUND(((#REF!*0.8+#REF!*1.6)/(#REF!+#REF!)),1)</f>
        <v>#REF!</v>
      </c>
    </row>
    <row r="16" spans="1:18" ht="18" customHeight="1" x14ac:dyDescent="0.25">
      <c r="A16" s="41">
        <v>11</v>
      </c>
      <c r="B16" s="14" t="str">
        <f>IF('Zona 11'!F$1=""," ",'Zona 11'!$F$1)</f>
        <v xml:space="preserve"> </v>
      </c>
      <c r="C16" s="71" t="str">
        <f>IF(B16=" "," ",'Zona 11'!$F$40)</f>
        <v xml:space="preserve"> </v>
      </c>
      <c r="D16" s="71" t="str">
        <f>IF(B16=" "," ",'Zona 11'!$K$40)</f>
        <v xml:space="preserve"> </v>
      </c>
      <c r="E16" s="72" t="str">
        <f>IF(B16=" "," ",'Zona 11'!$F$42)</f>
        <v xml:space="preserve"> </v>
      </c>
      <c r="F16" s="72" t="str">
        <f>IF(B16=" "," ",'Zona 11'!$K$42)</f>
        <v xml:space="preserve"> </v>
      </c>
      <c r="G16" s="73" t="str">
        <f>IF(B16=" "," ",'Zona 11'!$P$33)</f>
        <v xml:space="preserve"> </v>
      </c>
      <c r="H16" s="73" t="str">
        <f>IF(B16=" "," ",'Zona 11'!$Q$46)</f>
        <v xml:space="preserve"> </v>
      </c>
      <c r="I16" s="74" t="str">
        <f>IF(B16=" "," ",ROUND(('Zona 11'!$F$44),1))</f>
        <v xml:space="preserve"> </v>
      </c>
      <c r="J16" s="74" t="str">
        <f>IF(B16=" "," ",ROUND(('Zona 11'!$K$44),1))</f>
        <v xml:space="preserve"> </v>
      </c>
      <c r="K16" s="74" t="str">
        <f>IF(B16=" "," ",ROUND(('Zona 11'!$P$44),1))</f>
        <v xml:space="preserve"> </v>
      </c>
      <c r="L16" s="74" t="str">
        <f>IF(B16=" "," ",'Zona 11'!U31)</f>
        <v xml:space="preserve"> </v>
      </c>
      <c r="M16" s="75" t="str">
        <f t="shared" si="0"/>
        <v xml:space="preserve"> </v>
      </c>
      <c r="O16" s="42">
        <f>IF(Verifica!$F$33="Nuove costruzioni",1.2,IF(Verifica!$F$33="Ammodernamenti",1.6,IF(Verifica!$F$33="Nuove costruzioni / Ammodernamenti",R16,0)))</f>
        <v>0</v>
      </c>
      <c r="P16" s="42">
        <f>IF(Verifica!$F$33="Nuove costruzioni",0.8,IF(Verifica!$F$33="Ammodernamenti",1.6,IF(Verifica!$F$33="Nuove costruzioni / Ammodernamenti",R16,0)))</f>
        <v>0</v>
      </c>
      <c r="Q16" s="42">
        <f>IF(Verifica!$F$33="Nuove costruzioni",0.8,IF(Verifica!$F$33="Ammodernamenti",1.6,IF(Verifica!$F$33="Nuove costruzioni / Ammodernamenti",R16,0)))</f>
        <v>0</v>
      </c>
      <c r="R16" s="42" t="e">
        <f>ROUND(((#REF!*0.8+#REF!*1.6)/(#REF!+#REF!)),1)</f>
        <v>#REF!</v>
      </c>
    </row>
    <row r="17" spans="1:18" ht="18" customHeight="1" x14ac:dyDescent="0.25">
      <c r="A17" s="41">
        <v>12</v>
      </c>
      <c r="B17" s="14" t="str">
        <f>IF('Zona 12'!F$1=""," ",'Zona 12'!$F$1)</f>
        <v xml:space="preserve"> </v>
      </c>
      <c r="C17" s="71" t="str">
        <f>IF(B17=" "," ",'Zona 12'!$F$40)</f>
        <v xml:space="preserve"> </v>
      </c>
      <c r="D17" s="71" t="str">
        <f>IF(B17=" "," ",'Zona 12'!$K$40)</f>
        <v xml:space="preserve"> </v>
      </c>
      <c r="E17" s="72" t="str">
        <f>IF(B17=" "," ",'Zona 12'!$F$42)</f>
        <v xml:space="preserve"> </v>
      </c>
      <c r="F17" s="72" t="str">
        <f>IF(B17=" "," ",'Zona 12'!$K$42)</f>
        <v xml:space="preserve"> </v>
      </c>
      <c r="G17" s="73" t="str">
        <f>IF(B17=" "," ",'Zona 12'!$P$33)</f>
        <v xml:space="preserve"> </v>
      </c>
      <c r="H17" s="73" t="str">
        <f>IF(B17=" "," ",'Zona 12'!$Q$46)</f>
        <v xml:space="preserve"> </v>
      </c>
      <c r="I17" s="74" t="str">
        <f>IF(B17=" "," ",ROUND(('Zona 12'!$F$44),1))</f>
        <v xml:space="preserve"> </v>
      </c>
      <c r="J17" s="74" t="str">
        <f>IF(B17=" "," ",ROUND(('Zona 12'!$K$44),1))</f>
        <v xml:space="preserve"> </v>
      </c>
      <c r="K17" s="74" t="str">
        <f>IF(B17=" "," ",ROUND(('Zona 12'!$P$44),1))</f>
        <v xml:space="preserve"> </v>
      </c>
      <c r="L17" s="74" t="str">
        <f>IF(B17=" "," ",'Zona 12'!U31)</f>
        <v xml:space="preserve"> </v>
      </c>
      <c r="M17" s="75" t="str">
        <f t="shared" si="0"/>
        <v xml:space="preserve"> </v>
      </c>
      <c r="O17" s="42">
        <f>IF(Verifica!$F$33="Nuove costruzioni",1.2,IF(Verifica!$F$33="Ammodernamenti",1.6,IF(Verifica!$F$33="Nuove costruzioni / Ammodernamenti",R17,0)))</f>
        <v>0</v>
      </c>
      <c r="P17" s="42">
        <f>IF(Verifica!$F$33="Nuove costruzioni",0.8,IF(Verifica!$F$33="Ammodernamenti",1.6,IF(Verifica!$F$33="Nuove costruzioni / Ammodernamenti",R17,0)))</f>
        <v>0</v>
      </c>
      <c r="Q17" s="42">
        <f>IF(Verifica!$F$33="Nuove costruzioni",0.8,IF(Verifica!$F$33="Ammodernamenti",1.6,IF(Verifica!$F$33="Nuove costruzioni / Ammodernamenti",R17,0)))</f>
        <v>0</v>
      </c>
      <c r="R17" s="42" t="e">
        <f>ROUND(((#REF!*0.8+#REF!*1.6)/(#REF!+#REF!)),1)</f>
        <v>#REF!</v>
      </c>
    </row>
    <row r="18" spans="1:18" ht="18" customHeight="1" x14ac:dyDescent="0.25">
      <c r="A18" s="41">
        <v>13</v>
      </c>
      <c r="B18" s="14" t="str">
        <f>IF('Zona 13'!F$1=""," ",'Zona 13'!$F$1)</f>
        <v xml:space="preserve"> </v>
      </c>
      <c r="C18" s="71" t="str">
        <f>IF(B18=" "," ",'Zona 13'!$F$40)</f>
        <v xml:space="preserve"> </v>
      </c>
      <c r="D18" s="71" t="str">
        <f>IF(B18=" "," ",'Zona 13'!$K$40)</f>
        <v xml:space="preserve"> </v>
      </c>
      <c r="E18" s="72" t="str">
        <f>IF(B18=" "," ",'Zona 13'!$F$42)</f>
        <v xml:space="preserve"> </v>
      </c>
      <c r="F18" s="72" t="str">
        <f>IF(B18=" "," ",'Zona 13'!$K$42)</f>
        <v xml:space="preserve"> </v>
      </c>
      <c r="G18" s="73" t="str">
        <f>IF(B18=" "," ",'Zona 13'!$P$33)</f>
        <v xml:space="preserve"> </v>
      </c>
      <c r="H18" s="73" t="str">
        <f>IF(B18=" "," ",'Zona 13'!$Q$46)</f>
        <v xml:space="preserve"> </v>
      </c>
      <c r="I18" s="74" t="str">
        <f>IF(B18=" "," ",ROUND(('Zona 13'!$F$44),1))</f>
        <v xml:space="preserve"> </v>
      </c>
      <c r="J18" s="74" t="str">
        <f>IF(B18=" "," ",ROUND(('Zona 13'!$K$44),1))</f>
        <v xml:space="preserve"> </v>
      </c>
      <c r="K18" s="74" t="str">
        <f>IF(B18=" "," ",ROUND(('Zona 13'!$P$44),1))</f>
        <v xml:space="preserve"> </v>
      </c>
      <c r="L18" s="74" t="str">
        <f>IF(B18=" "," ",'Zona 13'!U31)</f>
        <v xml:space="preserve"> </v>
      </c>
      <c r="M18" s="75" t="str">
        <f t="shared" si="0"/>
        <v xml:space="preserve"> </v>
      </c>
      <c r="O18" s="42">
        <f>IF(Verifica!$F$33="Nuove costruzioni",1.2,IF(Verifica!$F$33="Ammodernamenti",1.6,IF(Verifica!$F$33="Nuove costruzioni / Ammodernamenti",R18,0)))</f>
        <v>0</v>
      </c>
      <c r="P18" s="42">
        <f>IF(Verifica!$F$33="Nuove costruzioni",0.8,IF(Verifica!$F$33="Ammodernamenti",1.6,IF(Verifica!$F$33="Nuove costruzioni / Ammodernamenti",R18,0)))</f>
        <v>0</v>
      </c>
      <c r="Q18" s="42">
        <f>IF(Verifica!$F$33="Nuove costruzioni",0.8,IF(Verifica!$F$33="Ammodernamenti",1.6,IF(Verifica!$F$33="Nuove costruzioni / Ammodernamenti",R18,0)))</f>
        <v>0</v>
      </c>
      <c r="R18" s="42" t="e">
        <f>ROUND(((#REF!*0.8+#REF!*1.6)/(#REF!+#REF!)),1)</f>
        <v>#REF!</v>
      </c>
    </row>
    <row r="19" spans="1:18" ht="18" customHeight="1" x14ac:dyDescent="0.25">
      <c r="A19" s="41">
        <v>14</v>
      </c>
      <c r="B19" s="14" t="str">
        <f>IF('Zona 14'!F$1=""," ",'Zona 14'!$F$1)</f>
        <v xml:space="preserve"> </v>
      </c>
      <c r="C19" s="71" t="str">
        <f>IF(B19=" "," ",'Zona 14'!$F$40)</f>
        <v xml:space="preserve"> </v>
      </c>
      <c r="D19" s="71" t="str">
        <f>IF(B19=" "," ",'Zona 14'!$K$40)</f>
        <v xml:space="preserve"> </v>
      </c>
      <c r="E19" s="72" t="str">
        <f>IF(B19=" "," ",'Zona 14'!$F$42)</f>
        <v xml:space="preserve"> </v>
      </c>
      <c r="F19" s="72" t="str">
        <f>IF(B19=" "," ",'Zona 14'!$K$42)</f>
        <v xml:space="preserve"> </v>
      </c>
      <c r="G19" s="73" t="str">
        <f>IF(B19=" "," ",'Zona 14'!$P$33)</f>
        <v xml:space="preserve"> </v>
      </c>
      <c r="H19" s="73" t="str">
        <f>IF(B19=" "," ",'Zona 14'!$Q$46)</f>
        <v xml:space="preserve"> </v>
      </c>
      <c r="I19" s="74" t="str">
        <f>IF(B19=" "," ",ROUND(('Zona 14'!$F$44),1))</f>
        <v xml:space="preserve"> </v>
      </c>
      <c r="J19" s="74" t="str">
        <f>IF(B19=" "," ",ROUND(('Zona 14'!$K$44),1))</f>
        <v xml:space="preserve"> </v>
      </c>
      <c r="K19" s="74" t="str">
        <f>IF(B19=" "," ",ROUND(('Zona 14'!$P$44),1))</f>
        <v xml:space="preserve"> </v>
      </c>
      <c r="L19" s="74" t="str">
        <f>IF(B19=" "," ",'Zona 14'!U31)</f>
        <v xml:space="preserve"> </v>
      </c>
      <c r="M19" s="75" t="str">
        <f t="shared" si="0"/>
        <v xml:space="preserve"> </v>
      </c>
      <c r="O19" s="42">
        <f>IF(Verifica!$F$33="Nuove costruzioni",1.2,IF(Verifica!$F$33="Ammodernamenti",1.6,IF(Verifica!$F$33="Nuove costruzioni / Ammodernamenti",R19,0)))</f>
        <v>0</v>
      </c>
      <c r="P19" s="42">
        <f>IF(Verifica!$F$33="Nuove costruzioni",0.8,IF(Verifica!$F$33="Ammodernamenti",1.6,IF(Verifica!$F$33="Nuove costruzioni / Ammodernamenti",R19,0)))</f>
        <v>0</v>
      </c>
      <c r="Q19" s="42">
        <f>IF(Verifica!$F$33="Nuove costruzioni",0.8,IF(Verifica!$F$33="Ammodernamenti",1.6,IF(Verifica!$F$33="Nuove costruzioni / Ammodernamenti",R19,0)))</f>
        <v>0</v>
      </c>
      <c r="R19" s="42" t="e">
        <f>ROUND(((#REF!*0.8+#REF!*1.6)/(#REF!+#REF!)),1)</f>
        <v>#REF!</v>
      </c>
    </row>
    <row r="20" spans="1:18" ht="18" customHeight="1" x14ac:dyDescent="0.25">
      <c r="A20" s="41">
        <v>15</v>
      </c>
      <c r="B20" s="14" t="str">
        <f>IF('Zona 15'!F$1=""," ",'Zona 15'!$F$1)</f>
        <v xml:space="preserve"> </v>
      </c>
      <c r="C20" s="71" t="str">
        <f>IF(B20=" "," ",'Zona 15'!$F$40)</f>
        <v xml:space="preserve"> </v>
      </c>
      <c r="D20" s="71" t="str">
        <f>IF(B20=" "," ",'Zona 15'!$K$40)</f>
        <v xml:space="preserve"> </v>
      </c>
      <c r="E20" s="72" t="str">
        <f>IF(B20=" "," ",'Zona 15'!$F$42)</f>
        <v xml:space="preserve"> </v>
      </c>
      <c r="F20" s="72" t="str">
        <f>IF(B20=" "," ",'Zona 15'!$K$42)</f>
        <v xml:space="preserve"> </v>
      </c>
      <c r="G20" s="73" t="str">
        <f>IF(B20=" "," ",'Zona 15'!$P$33)</f>
        <v xml:space="preserve"> </v>
      </c>
      <c r="H20" s="73" t="str">
        <f>IF(B20=" "," ",'Zona 15'!$Q$46)</f>
        <v xml:space="preserve"> </v>
      </c>
      <c r="I20" s="74" t="str">
        <f>IF(B20=" "," ",ROUND(('Zona 15'!$F$44),1))</f>
        <v xml:space="preserve"> </v>
      </c>
      <c r="J20" s="74" t="str">
        <f>IF(B20=" "," ",ROUND(('Zona 15'!$K$44),1))</f>
        <v xml:space="preserve"> </v>
      </c>
      <c r="K20" s="74" t="str">
        <f>IF(B20=" "," ",ROUND(('Zona 15'!$P$44),1))</f>
        <v xml:space="preserve"> </v>
      </c>
      <c r="L20" s="74" t="str">
        <f>IF(B20=" "," ",'Zona 15'!U31)</f>
        <v xml:space="preserve"> </v>
      </c>
      <c r="M20" s="75" t="str">
        <f t="shared" si="0"/>
        <v xml:space="preserve"> </v>
      </c>
      <c r="O20" s="42">
        <f>IF(Verifica!$F$33="Nuove costruzioni",1.2,IF(Verifica!$F$33="Ammodernamenti",1.6,IF(Verifica!$F$33="Nuove costruzioni / Ammodernamenti",R20,0)))</f>
        <v>0</v>
      </c>
      <c r="P20" s="42">
        <f>IF(Verifica!$F$33="Nuove costruzioni",0.8,IF(Verifica!$F$33="Ammodernamenti",1.6,IF(Verifica!$F$33="Nuove costruzioni / Ammodernamenti",R20,0)))</f>
        <v>0</v>
      </c>
      <c r="Q20" s="42">
        <f>IF(Verifica!$F$33="Nuove costruzioni",0.8,IF(Verifica!$F$33="Ammodernamenti",1.6,IF(Verifica!$F$33="Nuove costruzioni / Ammodernamenti",R20,0)))</f>
        <v>0</v>
      </c>
      <c r="R20" s="42" t="e">
        <f>ROUND(((#REF!*0.8+#REF!*1.6)/(#REF!+#REF!)),1)</f>
        <v>#REF!</v>
      </c>
    </row>
    <row r="21" spans="1:18" ht="18" customHeight="1" x14ac:dyDescent="0.25">
      <c r="A21" s="41">
        <v>16</v>
      </c>
      <c r="B21" s="14" t="str">
        <f>IF('Zona 16'!F$1=""," ",'Zona 16'!$F$1)</f>
        <v xml:space="preserve"> </v>
      </c>
      <c r="C21" s="71" t="str">
        <f>IF(B21=" "," ",'Zona 16'!$F$40)</f>
        <v xml:space="preserve"> </v>
      </c>
      <c r="D21" s="71" t="str">
        <f>IF(B21=" "," ",'Zona 16'!$K$40)</f>
        <v xml:space="preserve"> </v>
      </c>
      <c r="E21" s="72" t="str">
        <f>IF(B21=" "," ",'Zona 16'!$F$42)</f>
        <v xml:space="preserve"> </v>
      </c>
      <c r="F21" s="72" t="str">
        <f>IF(B21=" "," ",'Zona 16'!$K$42)</f>
        <v xml:space="preserve"> </v>
      </c>
      <c r="G21" s="73" t="str">
        <f>IF(B21=" "," ",'Zona 16'!$P$33)</f>
        <v xml:space="preserve"> </v>
      </c>
      <c r="H21" s="73" t="str">
        <f>IF(B21=" "," ",'Zona 16'!$Q$46)</f>
        <v xml:space="preserve"> </v>
      </c>
      <c r="I21" s="74" t="str">
        <f>IF(B21=" "," ",ROUND(('Zona 16'!$F$44),1))</f>
        <v xml:space="preserve"> </v>
      </c>
      <c r="J21" s="74" t="str">
        <f>IF(B21=" "," ",ROUND(('Zona 16'!$K$44),1))</f>
        <v xml:space="preserve"> </v>
      </c>
      <c r="K21" s="74" t="str">
        <f>IF(B21=" "," ",ROUND(('Zona 16'!$P$44),1))</f>
        <v xml:space="preserve"> </v>
      </c>
      <c r="L21" s="74" t="str">
        <f>IF(B21=" "," ",'Zona 16'!U31)</f>
        <v xml:space="preserve"> </v>
      </c>
      <c r="M21" s="75" t="str">
        <f t="shared" si="0"/>
        <v xml:space="preserve"> </v>
      </c>
      <c r="O21" s="42">
        <f>IF(Verifica!$F$33="Nuove costruzioni",1.2,IF(Verifica!$F$33="Ammodernamenti",1.6,IF(Verifica!$F$33="Nuove costruzioni / Ammodernamenti",R21,0)))</f>
        <v>0</v>
      </c>
      <c r="P21" s="42">
        <f>IF(Verifica!$F$33="Nuove costruzioni",0.8,IF(Verifica!$F$33="Ammodernamenti",1.6,IF(Verifica!$F$33="Nuove costruzioni / Ammodernamenti",R21,0)))</f>
        <v>0</v>
      </c>
      <c r="Q21" s="42">
        <f>IF(Verifica!$F$33="Nuove costruzioni",0.8,IF(Verifica!$F$33="Ammodernamenti",1.6,IF(Verifica!$F$33="Nuove costruzioni / Ammodernamenti",R21,0)))</f>
        <v>0</v>
      </c>
      <c r="R21" s="42" t="e">
        <f>ROUND(((#REF!*0.8+#REF!*1.6)/(#REF!+#REF!)),1)</f>
        <v>#REF!</v>
      </c>
    </row>
    <row r="22" spans="1:18" ht="18" customHeight="1" x14ac:dyDescent="0.25">
      <c r="A22" s="41">
        <v>17</v>
      </c>
      <c r="B22" s="14" t="str">
        <f>IF('Zona 17'!F$1=""," ",'Zona 17'!$F$1)</f>
        <v xml:space="preserve"> </v>
      </c>
      <c r="C22" s="71" t="str">
        <f>IF(B22=" "," ",'Zona 17'!$F$40)</f>
        <v xml:space="preserve"> </v>
      </c>
      <c r="D22" s="71" t="str">
        <f>IF(B22=" "," ",'Zona 17'!$K$40)</f>
        <v xml:space="preserve"> </v>
      </c>
      <c r="E22" s="72" t="str">
        <f>IF(B22=" "," ",'Zona 17'!$F$42)</f>
        <v xml:space="preserve"> </v>
      </c>
      <c r="F22" s="72" t="str">
        <f>IF(B22=" "," ",'Zona 17'!$K$42)</f>
        <v xml:space="preserve"> </v>
      </c>
      <c r="G22" s="73" t="str">
        <f>IF(B22=" "," ",'Zona 17'!$P$33)</f>
        <v xml:space="preserve"> </v>
      </c>
      <c r="H22" s="73" t="str">
        <f>IF(B22=" "," ",'Zona 17'!$Q$46)</f>
        <v xml:space="preserve"> </v>
      </c>
      <c r="I22" s="74" t="str">
        <f>IF(B22=" "," ",ROUND(('Zona 17'!$F$44),1))</f>
        <v xml:space="preserve"> </v>
      </c>
      <c r="J22" s="74" t="str">
        <f>IF(B22=" "," ",ROUND(('Zona 17'!$K$44),1))</f>
        <v xml:space="preserve"> </v>
      </c>
      <c r="K22" s="74" t="str">
        <f>IF(B22=" "," ",ROUND(('Zona 17'!$P$44),1))</f>
        <v xml:space="preserve"> </v>
      </c>
      <c r="L22" s="74" t="str">
        <f>IF(B22=" "," ",'Zona 17'!U31)</f>
        <v xml:space="preserve"> </v>
      </c>
      <c r="M22" s="75" t="str">
        <f t="shared" si="0"/>
        <v xml:space="preserve"> </v>
      </c>
      <c r="O22" s="42">
        <f>IF(Verifica!$F$33="Nuove costruzioni",1.2,IF(Verifica!$F$33="Ammodernamenti",1.6,IF(Verifica!$F$33="Nuove costruzioni / Ammodernamenti",R22,0)))</f>
        <v>0</v>
      </c>
      <c r="P22" s="42">
        <f>IF(Verifica!$F$33="Nuove costruzioni",0.8,IF(Verifica!$F$33="Ammodernamenti",1.6,IF(Verifica!$F$33="Nuove costruzioni / Ammodernamenti",R22,0)))</f>
        <v>0</v>
      </c>
      <c r="Q22" s="42">
        <f>IF(Verifica!$F$33="Nuove costruzioni",0.8,IF(Verifica!$F$33="Ammodernamenti",1.6,IF(Verifica!$F$33="Nuove costruzioni / Ammodernamenti",R22,0)))</f>
        <v>0</v>
      </c>
      <c r="R22" s="42" t="e">
        <f>ROUND(((#REF!*0.8+#REF!*1.6)/(#REF!+#REF!)),1)</f>
        <v>#REF!</v>
      </c>
    </row>
    <row r="23" spans="1:18" ht="18" customHeight="1" x14ac:dyDescent="0.25">
      <c r="A23" s="41">
        <v>18</v>
      </c>
      <c r="B23" s="14" t="str">
        <f>IF('Zona 18'!F$1=""," ",'Zona 18'!$F$1)</f>
        <v xml:space="preserve"> </v>
      </c>
      <c r="C23" s="71" t="str">
        <f>IF(B23=" "," ",'Zona 18'!$F$40)</f>
        <v xml:space="preserve"> </v>
      </c>
      <c r="D23" s="71" t="str">
        <f>IF(B23=" "," ",'Zona 18'!$K$40)</f>
        <v xml:space="preserve"> </v>
      </c>
      <c r="E23" s="72" t="str">
        <f>IF(B23=" "," ",'Zona 18'!$F$42)</f>
        <v xml:space="preserve"> </v>
      </c>
      <c r="F23" s="72" t="str">
        <f>IF(B23=" "," ",'Zona 18'!$K$42)</f>
        <v xml:space="preserve"> </v>
      </c>
      <c r="G23" s="73" t="str">
        <f>IF(B23=" "," ",'Zona 18'!$P$33)</f>
        <v xml:space="preserve"> </v>
      </c>
      <c r="H23" s="73" t="str">
        <f>IF(B23=" "," ",'Zona 18'!$Q$46)</f>
        <v xml:space="preserve"> </v>
      </c>
      <c r="I23" s="74" t="str">
        <f>IF(B23=" "," ",ROUND(('Zona 18'!$F$44),1))</f>
        <v xml:space="preserve"> </v>
      </c>
      <c r="J23" s="74" t="str">
        <f>IF(B23=" "," ",ROUND(('Zona 18'!$K$44),1))</f>
        <v xml:space="preserve"> </v>
      </c>
      <c r="K23" s="74" t="str">
        <f>IF(B23=" "," ",ROUND(('Zona 18'!$P$44),1))</f>
        <v xml:space="preserve"> </v>
      </c>
      <c r="L23" s="74" t="str">
        <f>IF(B23=" "," ",'Zona 18'!U31)</f>
        <v xml:space="preserve"> </v>
      </c>
      <c r="M23" s="75" t="str">
        <f t="shared" si="0"/>
        <v xml:space="preserve"> </v>
      </c>
      <c r="O23" s="42">
        <f>IF(Verifica!$F$33="Nuove costruzioni",1.2,IF(Verifica!$F$33="Ammodernamenti",1.6,IF(Verifica!$F$33="Nuove costruzioni / Ammodernamenti",R23,0)))</f>
        <v>0</v>
      </c>
      <c r="P23" s="42">
        <f>IF(Verifica!$F$33="Nuove costruzioni",0.8,IF(Verifica!$F$33="Ammodernamenti",1.6,IF(Verifica!$F$33="Nuove costruzioni / Ammodernamenti",R23,0)))</f>
        <v>0</v>
      </c>
      <c r="Q23" s="42">
        <f>IF(Verifica!$F$33="Nuove costruzioni",0.8,IF(Verifica!$F$33="Ammodernamenti",1.6,IF(Verifica!$F$33="Nuove costruzioni / Ammodernamenti",R23,0)))</f>
        <v>0</v>
      </c>
      <c r="R23" s="42" t="e">
        <f>ROUND(((#REF!*0.8+#REF!*1.6)/(#REF!+#REF!)),1)</f>
        <v>#REF!</v>
      </c>
    </row>
    <row r="24" spans="1:18" ht="18" customHeight="1" x14ac:dyDescent="0.25">
      <c r="A24" s="41">
        <v>19</v>
      </c>
      <c r="B24" s="14" t="str">
        <f>IF('Zona 19'!F$1=""," ",'Zona 19'!$F$1)</f>
        <v xml:space="preserve"> </v>
      </c>
      <c r="C24" s="71" t="str">
        <f>IF(B24=" "," ",'Zona 19'!$F$40)</f>
        <v xml:space="preserve"> </v>
      </c>
      <c r="D24" s="71" t="str">
        <f>IF(B24=" "," ",'Zona 19'!$K$40)</f>
        <v xml:space="preserve"> </v>
      </c>
      <c r="E24" s="72" t="str">
        <f>IF(B24=" "," ",'Zona 19'!$F$42)</f>
        <v xml:space="preserve"> </v>
      </c>
      <c r="F24" s="72" t="str">
        <f>IF(B24=" "," ",'Zona 19'!$K$42)</f>
        <v xml:space="preserve"> </v>
      </c>
      <c r="G24" s="73" t="str">
        <f>IF(B24=" "," ",'Zona 19'!$P$33)</f>
        <v xml:space="preserve"> </v>
      </c>
      <c r="H24" s="73" t="str">
        <f>IF(B24=" "," ",'Zona 19'!$Q$46)</f>
        <v xml:space="preserve"> </v>
      </c>
      <c r="I24" s="74" t="str">
        <f>IF(B24=" "," ",ROUND(('Zona 19'!$F$44),1))</f>
        <v xml:space="preserve"> </v>
      </c>
      <c r="J24" s="74" t="str">
        <f>IF(B24=" "," ",ROUND(('Zona 19'!$K$44),1))</f>
        <v xml:space="preserve"> </v>
      </c>
      <c r="K24" s="74" t="str">
        <f>IF(B24=" "," ",ROUND(('Zona 19'!$P$44),1))</f>
        <v xml:space="preserve"> </v>
      </c>
      <c r="L24" s="74" t="str">
        <f>IF(B24=" "," ",'Zona 19'!U31)</f>
        <v xml:space="preserve"> </v>
      </c>
      <c r="M24" s="75" t="str">
        <f t="shared" si="0"/>
        <v xml:space="preserve"> </v>
      </c>
      <c r="O24" s="42">
        <f>IF(Verifica!$F$33="Nuove costruzioni",1.2,IF(Verifica!$F$33="Ammodernamenti",1.6,IF(Verifica!$F$33="Nuove costruzioni / Ammodernamenti",R24,0)))</f>
        <v>0</v>
      </c>
      <c r="P24" s="42">
        <f>IF(Verifica!$F$33="Nuove costruzioni",0.8,IF(Verifica!$F$33="Ammodernamenti",1.6,IF(Verifica!$F$33="Nuove costruzioni / Ammodernamenti",R24,0)))</f>
        <v>0</v>
      </c>
      <c r="Q24" s="42">
        <f>IF(Verifica!$F$33="Nuove costruzioni",0.8,IF(Verifica!$F$33="Ammodernamenti",1.6,IF(Verifica!$F$33="Nuove costruzioni / Ammodernamenti",R24,0)))</f>
        <v>0</v>
      </c>
      <c r="R24" s="42" t="e">
        <f>ROUND(((#REF!*0.8+#REF!*1.6)/(#REF!+#REF!)),1)</f>
        <v>#REF!</v>
      </c>
    </row>
    <row r="25" spans="1:18" ht="18" customHeight="1" x14ac:dyDescent="0.25">
      <c r="A25" s="41">
        <v>20</v>
      </c>
      <c r="B25" s="14" t="str">
        <f>IF('Zona 20'!F$1=""," ",'Zona 20'!$F$1)</f>
        <v xml:space="preserve"> </v>
      </c>
      <c r="C25" s="71" t="str">
        <f>IF(B25=" "," ",'Zona 20'!$F$40)</f>
        <v xml:space="preserve"> </v>
      </c>
      <c r="D25" s="71" t="str">
        <f>IF(B25=" "," ",'Zona 20'!$K$40)</f>
        <v xml:space="preserve"> </v>
      </c>
      <c r="E25" s="72" t="str">
        <f>IF(B25=" "," ",'Zona 20'!$F$42)</f>
        <v xml:space="preserve"> </v>
      </c>
      <c r="F25" s="72" t="str">
        <f>IF(B25=" "," ",'Zona 20'!$K$42)</f>
        <v xml:space="preserve"> </v>
      </c>
      <c r="G25" s="73" t="str">
        <f>IF(B25=" "," ",'Zona 20'!$P$33)</f>
        <v xml:space="preserve"> </v>
      </c>
      <c r="H25" s="73" t="str">
        <f>IF(B25=" "," ",'Zona 20'!$Q$46)</f>
        <v xml:space="preserve"> </v>
      </c>
      <c r="I25" s="74" t="str">
        <f>IF(B25=" "," ",ROUND(('Zona 20'!$F$44),1))</f>
        <v xml:space="preserve"> </v>
      </c>
      <c r="J25" s="74" t="str">
        <f>IF(B25=" "," ",ROUND(('Zona 20'!$K$44),1))</f>
        <v xml:space="preserve"> </v>
      </c>
      <c r="K25" s="74" t="str">
        <f>IF(B25=" "," ",ROUND(('Zona 20'!$P$44),1))</f>
        <v xml:space="preserve"> </v>
      </c>
      <c r="L25" s="74" t="str">
        <f>IF(B25=" "," ",'Zona 20'!U31)</f>
        <v xml:space="preserve"> </v>
      </c>
      <c r="M25" s="75" t="str">
        <f t="shared" si="0"/>
        <v xml:space="preserve"> </v>
      </c>
      <c r="O25" s="42">
        <f>IF(Verifica!$F$33="Nuove costruzioni",1.2,IF(Verifica!$F$33="Ammodernamenti",1.6,IF(Verifica!$F$33="Nuove costruzioni / Ammodernamenti",R25,0)))</f>
        <v>0</v>
      </c>
      <c r="P25" s="42">
        <f>IF(Verifica!$F$33="Nuove costruzioni",0.8,IF(Verifica!$F$33="Ammodernamenti",1.6,IF(Verifica!$F$33="Nuove costruzioni / Ammodernamenti",R25,0)))</f>
        <v>0</v>
      </c>
      <c r="Q25" s="42">
        <f>IF(Verifica!$F$33="Nuove costruzioni",0.8,IF(Verifica!$F$33="Ammodernamenti",1.6,IF(Verifica!$F$33="Nuove costruzioni / Ammodernamenti",R25,0)))</f>
        <v>0</v>
      </c>
      <c r="R25" s="42" t="e">
        <f>ROUND(((#REF!*0.8+#REF!*1.6)/(#REF!+#REF!)),1)</f>
        <v>#REF!</v>
      </c>
    </row>
  </sheetData>
  <sheetProtection algorithmName="SHA-512" hashValue="g7JKDq9S+h9kZs4VlPLN9zeElHZKmjFmIm8gnw0ngeL6N35Rznx/9gIeF8ZO2yj3RiNixVc4+sUGCmXZ5Zp1AQ==" saltValue="SqN0/JSou+xVidzzq6xA4w==" spinCount="100000" sheet="1" objects="1" scenarios="1"/>
  <mergeCells count="5">
    <mergeCell ref="A1:K1"/>
    <mergeCell ref="A3:B3"/>
    <mergeCell ref="C3:D3"/>
    <mergeCell ref="E3:F3"/>
    <mergeCell ref="A5:B5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&amp;L&amp;G&amp;R&amp;12Formulario di verifica dell'ermeticità all'aria
Versione MZ 2024.3
</oddHeader>
    <oddFooter>&amp;R Pagina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B2FE-62C2-4298-93A4-888F867418ED}">
  <sheetPr codeName="Foglio3">
    <tabColor theme="3" tint="0.59999389629810485"/>
  </sheetPr>
  <dimension ref="A1:V25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1" width="3.5546875" style="1" customWidth="1"/>
    <col min="2" max="2" width="64.6640625" style="1" customWidth="1"/>
    <col min="3" max="14" width="3.109375" style="1" customWidth="1"/>
    <col min="15" max="18" width="3.109375" style="42" customWidth="1"/>
    <col min="19" max="22" width="3.109375" style="1" customWidth="1"/>
    <col min="23" max="26" width="11.44140625" style="1" customWidth="1"/>
    <col min="27" max="16384" width="11.44140625" style="1"/>
  </cols>
  <sheetData>
    <row r="1" spans="1:22" ht="22.5" customHeight="1" x14ac:dyDescent="0.35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x14ac:dyDescent="0.25">
      <c r="A2" s="94" t="s">
        <v>111</v>
      </c>
      <c r="B2" s="95"/>
      <c r="C2" s="47">
        <v>1</v>
      </c>
      <c r="D2" s="47">
        <v>2</v>
      </c>
      <c r="E2" s="47">
        <v>3</v>
      </c>
      <c r="F2" s="47">
        <v>4</v>
      </c>
      <c r="G2" s="47">
        <v>5</v>
      </c>
      <c r="H2" s="47">
        <v>6</v>
      </c>
      <c r="I2" s="47">
        <v>7</v>
      </c>
      <c r="J2" s="47">
        <v>8</v>
      </c>
      <c r="K2" s="47">
        <v>9</v>
      </c>
      <c r="L2" s="47">
        <v>10</v>
      </c>
      <c r="M2" s="47">
        <v>11</v>
      </c>
      <c r="N2" s="47">
        <v>12</v>
      </c>
      <c r="O2" s="47">
        <v>13</v>
      </c>
      <c r="P2" s="47">
        <v>14</v>
      </c>
      <c r="Q2" s="47">
        <v>15</v>
      </c>
      <c r="R2" s="47">
        <v>16</v>
      </c>
      <c r="S2" s="47">
        <v>17</v>
      </c>
      <c r="T2" s="47">
        <v>18</v>
      </c>
      <c r="U2" s="47">
        <v>19</v>
      </c>
      <c r="V2" s="47">
        <v>20</v>
      </c>
    </row>
    <row r="3" spans="1:22" ht="106.5" customHeight="1" x14ac:dyDescent="0.25">
      <c r="A3" s="99"/>
      <c r="B3" s="100"/>
      <c r="C3" s="48" t="str">
        <f>IF(Riepilogo!$B6=0," ",Riepilogo!$B6)</f>
        <v xml:space="preserve"> </v>
      </c>
      <c r="D3" s="48" t="str">
        <f>IF(Riepilogo!$B7=0," ",Riepilogo!$B7)</f>
        <v xml:space="preserve"> </v>
      </c>
      <c r="E3" s="48" t="str">
        <f>IF(Riepilogo!$B8=0," ",Riepilogo!$B8)</f>
        <v xml:space="preserve"> </v>
      </c>
      <c r="F3" s="48" t="str">
        <f>IF(Riepilogo!$B9=0," ",Riepilogo!$B9)</f>
        <v xml:space="preserve"> </v>
      </c>
      <c r="G3" s="48" t="str">
        <f>IF(Riepilogo!$B10=0," ",Riepilogo!$B10)</f>
        <v xml:space="preserve"> </v>
      </c>
      <c r="H3" s="48" t="str">
        <f>IF(Riepilogo!$B11=0," ",Riepilogo!$B11)</f>
        <v xml:space="preserve"> </v>
      </c>
      <c r="I3" s="48" t="str">
        <f>IF(Riepilogo!$B12=0," ",Riepilogo!$B12)</f>
        <v xml:space="preserve"> </v>
      </c>
      <c r="J3" s="48" t="str">
        <f>IF(Riepilogo!$B13=0," ",Riepilogo!$B13)</f>
        <v xml:space="preserve"> </v>
      </c>
      <c r="K3" s="48" t="str">
        <f>IF(Riepilogo!$B14=0," ",Riepilogo!$B14)</f>
        <v xml:space="preserve"> </v>
      </c>
      <c r="L3" s="48" t="str">
        <f>IF(Riepilogo!$B15=0," ",Riepilogo!$B15)</f>
        <v xml:space="preserve"> </v>
      </c>
      <c r="M3" s="48" t="str">
        <f>IF(Riepilogo!$B16=0," ",Riepilogo!$B16)</f>
        <v xml:space="preserve"> </v>
      </c>
      <c r="N3" s="48" t="str">
        <f>IF(Riepilogo!$B17=0," ",Riepilogo!$B17)</f>
        <v xml:space="preserve"> </v>
      </c>
      <c r="O3" s="48" t="str">
        <f>IF(Riepilogo!$B18=0," ",Riepilogo!$B18)</f>
        <v xml:space="preserve"> </v>
      </c>
      <c r="P3" s="48" t="str">
        <f>IF(Riepilogo!$B19=0," ",Riepilogo!$B19)</f>
        <v xml:space="preserve"> </v>
      </c>
      <c r="Q3" s="48" t="str">
        <f>IF(Riepilogo!$B20=0," ",Riepilogo!$B20)</f>
        <v xml:space="preserve"> </v>
      </c>
      <c r="R3" s="48" t="str">
        <f>IF(Riepilogo!$B21=0," ",Riepilogo!$B21)</f>
        <v xml:space="preserve"> </v>
      </c>
      <c r="S3" s="48" t="str">
        <f>IF(Riepilogo!$B22=0," ",Riepilogo!$B22)</f>
        <v xml:space="preserve"> </v>
      </c>
      <c r="T3" s="48" t="str">
        <f>IF(Riepilogo!$B23=0," ",Riepilogo!$B23)</f>
        <v xml:space="preserve"> </v>
      </c>
      <c r="U3" s="48" t="str">
        <f>IF(Riepilogo!$B24=0," ",Riepilogo!$B24)</f>
        <v xml:space="preserve"> </v>
      </c>
      <c r="V3" s="48" t="str">
        <f>IF(Riepilogo!$B25=0," ",Riepilogo!$B25)</f>
        <v xml:space="preserve"> </v>
      </c>
    </row>
    <row r="4" spans="1:22" x14ac:dyDescent="0.25">
      <c r="A4" s="49" t="s">
        <v>112</v>
      </c>
      <c r="B4" s="50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</row>
    <row r="5" spans="1:22" x14ac:dyDescent="0.25">
      <c r="A5" s="91"/>
      <c r="B5" s="15" t="s">
        <v>177</v>
      </c>
      <c r="C5" s="54" t="str">
        <f>IF('Zona 1'!$F5=""," ",'Zona 1'!$F5)</f>
        <v xml:space="preserve"> </v>
      </c>
      <c r="D5" s="54" t="str">
        <f>IF('Zona 2'!$F5=""," ",'Zona 2'!$F5)</f>
        <v xml:space="preserve"> </v>
      </c>
      <c r="E5" s="54" t="str">
        <f>IF('Zona 3'!$F5=""," ",'Zona 3'!$F5)</f>
        <v xml:space="preserve"> </v>
      </c>
      <c r="F5" s="54" t="str">
        <f>IF('Zona 4'!$F5=""," ",'Zona 4'!$F5)</f>
        <v xml:space="preserve"> </v>
      </c>
      <c r="G5" s="54" t="str">
        <f>IF('Zona 5'!$F5=""," ",'Zona 5'!$F5)</f>
        <v xml:space="preserve"> </v>
      </c>
      <c r="H5" s="54" t="str">
        <f>IF('Zona 6'!$F5=""," ",'Zona 6'!$F5)</f>
        <v xml:space="preserve"> </v>
      </c>
      <c r="I5" s="54" t="str">
        <f>IF('Zona 7'!$F5=""," ",'Zona 7'!$F5)</f>
        <v xml:space="preserve"> </v>
      </c>
      <c r="J5" s="54" t="str">
        <f>IF('Zona 8'!$F5=""," ",'Zona 8'!$F5)</f>
        <v xml:space="preserve"> </v>
      </c>
      <c r="K5" s="54" t="str">
        <f>IF('Zona 9'!$F5=""," ",'Zona 9'!$F5)</f>
        <v xml:space="preserve"> </v>
      </c>
      <c r="L5" s="54" t="str">
        <f>IF('Zona 10'!$F5=""," ",'Zona 10'!$F5)</f>
        <v xml:space="preserve"> </v>
      </c>
      <c r="M5" s="54" t="str">
        <f>IF('Zona 11'!$F5=""," ",'Zona 11'!$F5)</f>
        <v xml:space="preserve"> </v>
      </c>
      <c r="N5" s="54" t="str">
        <f>IF('Zona 12'!$F5=""," ",'Zona 12'!$F5)</f>
        <v xml:space="preserve"> </v>
      </c>
      <c r="O5" s="54" t="str">
        <f>IF('Zona 13'!$F5=""," ",'Zona 13'!$F5)</f>
        <v xml:space="preserve"> </v>
      </c>
      <c r="P5" s="54" t="str">
        <f>IF('Zona 14'!$F5=""," ",'Zona 14'!$F5)</f>
        <v xml:space="preserve"> </v>
      </c>
      <c r="Q5" s="54" t="str">
        <f>IF('Zona 15'!$F5=""," ",'Zona 15'!$F5)</f>
        <v xml:space="preserve"> </v>
      </c>
      <c r="R5" s="54" t="str">
        <f>IF('Zona 16'!$F5=""," ",'Zona 16'!$F5)</f>
        <v xml:space="preserve"> </v>
      </c>
      <c r="S5" s="54" t="str">
        <f>IF('Zona 17'!$F5=""," ",'Zona 17'!$F5)</f>
        <v xml:space="preserve"> </v>
      </c>
      <c r="T5" s="54" t="str">
        <f>IF('Zona 18'!$F5=""," ",'Zona 18'!$F5)</f>
        <v xml:space="preserve"> </v>
      </c>
      <c r="U5" s="54" t="str">
        <f>IF('Zona 19'!$F5=""," ",'Zona 19'!$F5)</f>
        <v xml:space="preserve"> </v>
      </c>
      <c r="V5" s="54" t="str">
        <f>IF('Zona 20'!$F5=""," ",'Zona 20'!$F5)</f>
        <v xml:space="preserve"> </v>
      </c>
    </row>
    <row r="6" spans="1:22" x14ac:dyDescent="0.25">
      <c r="A6" s="96"/>
      <c r="B6" s="15" t="s">
        <v>50</v>
      </c>
      <c r="C6" s="54" t="str">
        <f>IF('Zona 1'!$F6=""," ",'Zona 1'!$F6)</f>
        <v xml:space="preserve"> </v>
      </c>
      <c r="D6" s="54" t="str">
        <f>IF('Zona 2'!$F6=""," ",'Zona 2'!$F6)</f>
        <v xml:space="preserve"> </v>
      </c>
      <c r="E6" s="54" t="str">
        <f>IF('Zona 3'!$F6=""," ",'Zona 3'!$F6)</f>
        <v xml:space="preserve"> </v>
      </c>
      <c r="F6" s="54" t="str">
        <f>IF('Zona 4'!$F6=""," ",'Zona 4'!$F6)</f>
        <v xml:space="preserve"> </v>
      </c>
      <c r="G6" s="54" t="str">
        <f>IF('Zona 5'!$F6=""," ",'Zona 5'!$F6)</f>
        <v xml:space="preserve"> </v>
      </c>
      <c r="H6" s="54" t="str">
        <f>IF('Zona 6'!$F6=""," ",'Zona 6'!$F6)</f>
        <v xml:space="preserve"> </v>
      </c>
      <c r="I6" s="54" t="str">
        <f>IF('Zona 7'!$F6=""," ",'Zona 7'!$F6)</f>
        <v xml:space="preserve"> </v>
      </c>
      <c r="J6" s="54" t="str">
        <f>IF('Zona 8'!$F6=""," ",'Zona 8'!$F6)</f>
        <v xml:space="preserve"> </v>
      </c>
      <c r="K6" s="54" t="str">
        <f>IF('Zona 9'!$F6=""," ",'Zona 9'!$F6)</f>
        <v xml:space="preserve"> </v>
      </c>
      <c r="L6" s="54" t="str">
        <f>IF('Zona 10'!$F6=""," ",'Zona 10'!$F6)</f>
        <v xml:space="preserve"> </v>
      </c>
      <c r="M6" s="54" t="str">
        <f>IF('Zona 11'!$F6=""," ",'Zona 11'!$F6)</f>
        <v xml:space="preserve"> </v>
      </c>
      <c r="N6" s="54" t="str">
        <f>IF('Zona 12'!$F6=""," ",'Zona 12'!$F6)</f>
        <v xml:space="preserve"> </v>
      </c>
      <c r="O6" s="54" t="str">
        <f>IF('Zona 13'!$F6=""," ",'Zona 13'!$F6)</f>
        <v xml:space="preserve"> </v>
      </c>
      <c r="P6" s="54" t="str">
        <f>IF('Zona 14'!$F6=""," ",'Zona 14'!$F6)</f>
        <v xml:space="preserve"> </v>
      </c>
      <c r="Q6" s="54" t="str">
        <f>IF('Zona 15'!$F6=""," ",'Zona 15'!$F6)</f>
        <v xml:space="preserve"> </v>
      </c>
      <c r="R6" s="54" t="str">
        <f>IF('Zona 16'!$F6=""," ",'Zona 16'!$F6)</f>
        <v xml:space="preserve"> </v>
      </c>
      <c r="S6" s="54" t="str">
        <f>IF('Zona 17'!$F6=""," ",'Zona 17'!$F6)</f>
        <v xml:space="preserve"> </v>
      </c>
      <c r="T6" s="54" t="str">
        <f>IF('Zona 18'!$F6=""," ",'Zona 18'!$F6)</f>
        <v xml:space="preserve"> </v>
      </c>
      <c r="U6" s="54" t="str">
        <f>IF('Zona 19'!$F6=""," ",'Zona 19'!$F6)</f>
        <v xml:space="preserve"> </v>
      </c>
      <c r="V6" s="54" t="str">
        <f>IF('Zona 20'!$F6=""," ",'Zona 20'!$F6)</f>
        <v xml:space="preserve"> </v>
      </c>
    </row>
    <row r="7" spans="1:22" x14ac:dyDescent="0.25">
      <c r="A7" s="92"/>
      <c r="B7" s="15" t="s">
        <v>179</v>
      </c>
      <c r="C7" s="54" t="str">
        <f>IF('Zona 1'!$F7=""," ",'Zona 1'!$F7)</f>
        <v xml:space="preserve"> </v>
      </c>
      <c r="D7" s="54" t="str">
        <f>IF('Zona 2'!$F7=""," ",'Zona 2'!$F7)</f>
        <v xml:space="preserve"> </v>
      </c>
      <c r="E7" s="54" t="str">
        <f>IF('Zona 3'!$F7=""," ",'Zona 3'!$F7)</f>
        <v xml:space="preserve"> </v>
      </c>
      <c r="F7" s="54" t="str">
        <f>IF('Zona 4'!$F7=""," ",'Zona 4'!$F7)</f>
        <v xml:space="preserve"> </v>
      </c>
      <c r="G7" s="54" t="str">
        <f>IF('Zona 5'!$F7=""," ",'Zona 5'!$F7)</f>
        <v xml:space="preserve"> </v>
      </c>
      <c r="H7" s="54" t="str">
        <f>IF('Zona 6'!$F7=""," ",'Zona 6'!$F7)</f>
        <v xml:space="preserve"> </v>
      </c>
      <c r="I7" s="54" t="str">
        <f>IF('Zona 7'!$F7=""," ",'Zona 7'!$F7)</f>
        <v xml:space="preserve"> </v>
      </c>
      <c r="J7" s="54" t="str">
        <f>IF('Zona 8'!$F7=""," ",'Zona 8'!$F7)</f>
        <v xml:space="preserve"> </v>
      </c>
      <c r="K7" s="54" t="str">
        <f>IF('Zona 9'!$F7=""," ",'Zona 9'!$F7)</f>
        <v xml:space="preserve"> </v>
      </c>
      <c r="L7" s="54" t="str">
        <f>IF('Zona 10'!$F7=""," ",'Zona 10'!$F7)</f>
        <v xml:space="preserve"> </v>
      </c>
      <c r="M7" s="54" t="str">
        <f>IF('Zona 11'!$F7=""," ",'Zona 11'!$F7)</f>
        <v xml:space="preserve"> </v>
      </c>
      <c r="N7" s="54" t="str">
        <f>IF('Zona 12'!$F7=""," ",'Zona 12'!$F7)</f>
        <v xml:space="preserve"> </v>
      </c>
      <c r="O7" s="54" t="str">
        <f>IF('Zona 13'!$F7=""," ",'Zona 13'!$F7)</f>
        <v xml:space="preserve"> </v>
      </c>
      <c r="P7" s="54" t="str">
        <f>IF('Zona 14'!$F7=""," ",'Zona 14'!$F7)</f>
        <v xml:space="preserve"> </v>
      </c>
      <c r="Q7" s="54" t="str">
        <f>IF('Zona 15'!$F7=""," ",'Zona 15'!$F7)</f>
        <v xml:space="preserve"> </v>
      </c>
      <c r="R7" s="54" t="str">
        <f>IF('Zona 16'!$F7=""," ",'Zona 16'!$F7)</f>
        <v xml:space="preserve"> </v>
      </c>
      <c r="S7" s="54" t="str">
        <f>IF('Zona 17'!$F7=""," ",'Zona 17'!$F7)</f>
        <v xml:space="preserve"> </v>
      </c>
      <c r="T7" s="54" t="str">
        <f>IF('Zona 18'!$F7=""," ",'Zona 18'!$F7)</f>
        <v xml:space="preserve"> </v>
      </c>
      <c r="U7" s="54" t="str">
        <f>IF('Zona 19'!$F7=""," ",'Zona 19'!$F7)</f>
        <v xml:space="preserve"> </v>
      </c>
      <c r="V7" s="54" t="str">
        <f>IF('Zona 20'!$F7=""," ",'Zona 20'!$F7)</f>
        <v xml:space="preserve"> </v>
      </c>
    </row>
    <row r="8" spans="1:22" x14ac:dyDescent="0.25">
      <c r="A8" s="97" t="s">
        <v>113</v>
      </c>
      <c r="B8" s="98"/>
      <c r="C8" s="55"/>
      <c r="D8" s="56"/>
      <c r="E8" s="56"/>
      <c r="F8" s="56"/>
      <c r="G8" s="57"/>
      <c r="H8" s="57"/>
      <c r="I8" s="57"/>
      <c r="J8" s="57"/>
      <c r="K8" s="58"/>
      <c r="L8" s="58"/>
      <c r="M8" s="59"/>
      <c r="N8" s="60"/>
      <c r="O8" s="60"/>
      <c r="P8" s="60"/>
      <c r="Q8" s="60"/>
      <c r="R8" s="60"/>
      <c r="S8" s="60"/>
      <c r="T8" s="60"/>
      <c r="U8" s="60"/>
      <c r="V8" s="61"/>
    </row>
    <row r="9" spans="1:22" x14ac:dyDescent="0.25">
      <c r="A9" s="91"/>
      <c r="B9" s="15" t="s">
        <v>53</v>
      </c>
      <c r="C9" s="54" t="str">
        <f>IF('Zona 1'!$F9=""," ",'Zona 1'!$F9)</f>
        <v xml:space="preserve"> </v>
      </c>
      <c r="D9" s="54" t="str">
        <f>IF('Zona 2'!$F9=""," ",'Zona 2'!$F9)</f>
        <v xml:space="preserve"> </v>
      </c>
      <c r="E9" s="54" t="str">
        <f>IF('Zona 3'!$F9=""," ",'Zona 3'!$F9)</f>
        <v xml:space="preserve"> </v>
      </c>
      <c r="F9" s="54" t="str">
        <f>IF('Zona 4'!$F9=""," ",'Zona 4'!$F9)</f>
        <v xml:space="preserve"> </v>
      </c>
      <c r="G9" s="54" t="str">
        <f>IF('Zona 5'!$F9=""," ",'Zona 5'!$F9)</f>
        <v xml:space="preserve"> </v>
      </c>
      <c r="H9" s="54" t="str">
        <f>IF('Zona 6'!$F9=""," ",'Zona 6'!$F9)</f>
        <v xml:space="preserve"> </v>
      </c>
      <c r="I9" s="54" t="str">
        <f>IF('Zona 7'!$F9=""," ",'Zona 7'!$F9)</f>
        <v xml:space="preserve"> </v>
      </c>
      <c r="J9" s="54" t="str">
        <f>IF('Zona 8'!$F9=""," ",'Zona 8'!$F9)</f>
        <v xml:space="preserve"> </v>
      </c>
      <c r="K9" s="54" t="str">
        <f>IF('Zona 9'!$F9=""," ",'Zona 9'!$F9)</f>
        <v xml:space="preserve"> </v>
      </c>
      <c r="L9" s="54" t="str">
        <f>IF('Zona 10'!$F9=""," ",'Zona 10'!$F9)</f>
        <v xml:space="preserve"> </v>
      </c>
      <c r="M9" s="54" t="str">
        <f>IF('Zona 11'!$F9=""," ",'Zona 11'!$F9)</f>
        <v xml:space="preserve"> </v>
      </c>
      <c r="N9" s="54" t="str">
        <f>IF('Zona 12'!$F9=""," ",'Zona 12'!$F9)</f>
        <v xml:space="preserve"> </v>
      </c>
      <c r="O9" s="54" t="str">
        <f>IF('Zona 13'!$F9=""," ",'Zona 13'!$F9)</f>
        <v xml:space="preserve"> </v>
      </c>
      <c r="P9" s="54" t="str">
        <f>IF('Zona 14'!$F9=""," ",'Zona 14'!$F9)</f>
        <v xml:space="preserve"> </v>
      </c>
      <c r="Q9" s="54" t="str">
        <f>IF('Zona 15'!$F9=""," ",'Zona 15'!$F9)</f>
        <v xml:space="preserve"> </v>
      </c>
      <c r="R9" s="54" t="str">
        <f>IF('Zona 16'!$F9=""," ",'Zona 16'!$F9)</f>
        <v xml:space="preserve"> </v>
      </c>
      <c r="S9" s="54" t="str">
        <f>IF('Zona 17'!$F9=""," ",'Zona 17'!$F9)</f>
        <v xml:space="preserve"> </v>
      </c>
      <c r="T9" s="54" t="str">
        <f>IF('Zona 18'!$F9=""," ",'Zona 18'!$F9)</f>
        <v xml:space="preserve"> </v>
      </c>
      <c r="U9" s="54" t="str">
        <f>IF('Zona 19'!$F9=""," ",'Zona 19'!$F9)</f>
        <v xml:space="preserve"> </v>
      </c>
      <c r="V9" s="54" t="str">
        <f>IF('Zona 20'!$F9=""," ",'Zona 20'!$F9)</f>
        <v xml:space="preserve"> </v>
      </c>
    </row>
    <row r="10" spans="1:22" x14ac:dyDescent="0.25">
      <c r="A10" s="96"/>
      <c r="B10" s="15" t="s">
        <v>180</v>
      </c>
      <c r="C10" s="54" t="str">
        <f>IF('Zona 1'!$F10=""," ",'Zona 1'!$F10)</f>
        <v xml:space="preserve"> </v>
      </c>
      <c r="D10" s="54" t="str">
        <f>IF('Zona 1'!$F10=""," ",'Zona 1'!$F10)</f>
        <v xml:space="preserve"> </v>
      </c>
      <c r="E10" s="54" t="str">
        <f>IF('Zona 3'!$F10=""," ",'Zona 3'!$F10)</f>
        <v xml:space="preserve"> </v>
      </c>
      <c r="F10" s="54" t="str">
        <f>IF('Zona 4'!$F10=""," ",'Zona 4'!$F10)</f>
        <v xml:space="preserve"> </v>
      </c>
      <c r="G10" s="54" t="str">
        <f>IF('Zona 5'!$F10=""," ",'Zona 5'!$F10)</f>
        <v xml:space="preserve"> </v>
      </c>
      <c r="H10" s="54" t="str">
        <f>IF('Zona 6'!$F10=""," ",'Zona 6'!$F10)</f>
        <v xml:space="preserve"> </v>
      </c>
      <c r="I10" s="54" t="str">
        <f>IF('Zona 7'!$F10=""," ",'Zona 7'!$F10)</f>
        <v xml:space="preserve"> </v>
      </c>
      <c r="J10" s="54" t="str">
        <f>IF('Zona 8'!$F10=""," ",'Zona 8'!$F10)</f>
        <v xml:space="preserve"> </v>
      </c>
      <c r="K10" s="54" t="str">
        <f>IF('Zona 9'!$F10=""," ",'Zona 9'!$F10)</f>
        <v xml:space="preserve"> </v>
      </c>
      <c r="L10" s="54" t="str">
        <f>IF('Zona 10'!$F10=""," ",'Zona 10'!$F10)</f>
        <v xml:space="preserve"> </v>
      </c>
      <c r="M10" s="54" t="str">
        <f>IF('Zona 11'!$F10=""," ",'Zona 11'!$F10)</f>
        <v xml:space="preserve"> </v>
      </c>
      <c r="N10" s="54" t="str">
        <f>IF('Zona 12'!$F10=""," ",'Zona 12'!$F10)</f>
        <v xml:space="preserve"> </v>
      </c>
      <c r="O10" s="54" t="str">
        <f>IF('Zona 13'!$F10=""," ",'Zona 13'!$F10)</f>
        <v xml:space="preserve"> </v>
      </c>
      <c r="P10" s="54" t="str">
        <f>IF('Zona 14'!$F10=""," ",'Zona 14'!$F10)</f>
        <v xml:space="preserve"> </v>
      </c>
      <c r="Q10" s="54" t="str">
        <f>IF('Zona 15'!$F10=""," ",'Zona 15'!$F10)</f>
        <v xml:space="preserve"> </v>
      </c>
      <c r="R10" s="54" t="str">
        <f>IF('Zona 16'!$F10=""," ",'Zona 16'!$F10)</f>
        <v xml:space="preserve"> </v>
      </c>
      <c r="S10" s="54" t="str">
        <f>IF('Zona 17'!$F10=""," ",'Zona 17'!$F10)</f>
        <v xml:space="preserve"> </v>
      </c>
      <c r="T10" s="54" t="str">
        <f>IF('Zona 18'!$F10=""," ",'Zona 18'!$F10)</f>
        <v xml:space="preserve"> </v>
      </c>
      <c r="U10" s="54" t="str">
        <f>IF('Zona 19'!$F10=""," ",'Zona 19'!$F10)</f>
        <v xml:space="preserve"> </v>
      </c>
      <c r="V10" s="54" t="str">
        <f>IF('Zona 20'!$F10=""," ",'Zona 20'!$F10)</f>
        <v xml:space="preserve"> </v>
      </c>
    </row>
    <row r="11" spans="1:22" x14ac:dyDescent="0.25">
      <c r="A11" s="96"/>
      <c r="B11" s="15" t="s">
        <v>54</v>
      </c>
      <c r="C11" s="54" t="str">
        <f>IF('Zona 1'!$F11=""," ",'Zona 1'!$F11)</f>
        <v xml:space="preserve"> </v>
      </c>
      <c r="D11" s="54" t="str">
        <f>IF('Zona 1'!$F11=""," ",'Zona 1'!$F11)</f>
        <v xml:space="preserve"> </v>
      </c>
      <c r="E11" s="54" t="str">
        <f>IF('Zona 3'!$F11=""," ",'Zona 3'!$F11)</f>
        <v xml:space="preserve"> </v>
      </c>
      <c r="F11" s="54" t="str">
        <f>IF('Zona 4'!$F11=""," ",'Zona 4'!$F11)</f>
        <v xml:space="preserve"> </v>
      </c>
      <c r="G11" s="54" t="str">
        <f>IF('Zona 5'!$F11=""," ",'Zona 5'!$F11)</f>
        <v xml:space="preserve"> </v>
      </c>
      <c r="H11" s="54" t="str">
        <f>IF('Zona 6'!$F11=""," ",'Zona 6'!$F11)</f>
        <v xml:space="preserve"> </v>
      </c>
      <c r="I11" s="54" t="str">
        <f>IF('Zona 7'!$F11=""," ",'Zona 7'!$F11)</f>
        <v xml:space="preserve"> </v>
      </c>
      <c r="J11" s="54" t="str">
        <f>IF('Zona 8'!$F11=""," ",'Zona 8'!$F11)</f>
        <v xml:space="preserve"> </v>
      </c>
      <c r="K11" s="54" t="str">
        <f>IF('Zona 9'!$F11=""," ",'Zona 9'!$F11)</f>
        <v xml:space="preserve"> </v>
      </c>
      <c r="L11" s="54" t="str">
        <f>IF('Zona 10'!$F11=""," ",'Zona 10'!$F11)</f>
        <v xml:space="preserve"> </v>
      </c>
      <c r="M11" s="54" t="str">
        <f>IF('Zona 11'!$F11=""," ",'Zona 11'!$F11)</f>
        <v xml:space="preserve"> </v>
      </c>
      <c r="N11" s="54" t="str">
        <f>IF('Zona 12'!$F11=""," ",'Zona 12'!$F11)</f>
        <v xml:space="preserve"> </v>
      </c>
      <c r="O11" s="54" t="str">
        <f>IF('Zona 13'!$F11=""," ",'Zona 13'!$F11)</f>
        <v xml:space="preserve"> </v>
      </c>
      <c r="P11" s="54" t="str">
        <f>IF('Zona 14'!$F11=""," ",'Zona 14'!$F11)</f>
        <v xml:space="preserve"> </v>
      </c>
      <c r="Q11" s="54" t="str">
        <f>IF('Zona 15'!$F11=""," ",'Zona 15'!$F11)</f>
        <v xml:space="preserve"> </v>
      </c>
      <c r="R11" s="54" t="str">
        <f>IF('Zona 16'!$F11=""," ",'Zona 16'!$F11)</f>
        <v xml:space="preserve"> </v>
      </c>
      <c r="S11" s="54" t="str">
        <f>IF('Zona 17'!$F11=""," ",'Zona 17'!$F11)</f>
        <v xml:space="preserve"> </v>
      </c>
      <c r="T11" s="54" t="str">
        <f>IF('Zona 18'!$F11=""," ",'Zona 18'!$F11)</f>
        <v xml:space="preserve"> </v>
      </c>
      <c r="U11" s="54" t="str">
        <f>IF('Zona 19'!$F11=""," ",'Zona 19'!$F11)</f>
        <v xml:space="preserve"> </v>
      </c>
      <c r="V11" s="54" t="str">
        <f>IF('Zona 20'!$F11=""," ",'Zona 20'!$F11)</f>
        <v xml:space="preserve"> </v>
      </c>
    </row>
    <row r="12" spans="1:22" x14ac:dyDescent="0.25">
      <c r="A12" s="92"/>
      <c r="B12" s="15" t="s">
        <v>181</v>
      </c>
      <c r="C12" s="54" t="str">
        <f>IF('Zona 1'!$F12=""," ",'Zona 1'!$F12)</f>
        <v xml:space="preserve"> </v>
      </c>
      <c r="D12" s="54" t="str">
        <f>IF('Zona 1'!$F12=""," ",'Zona 1'!$F12)</f>
        <v xml:space="preserve"> </v>
      </c>
      <c r="E12" s="54" t="str">
        <f>IF('Zona 3'!$F12=""," ",'Zona 3'!$F12)</f>
        <v xml:space="preserve"> </v>
      </c>
      <c r="F12" s="54" t="str">
        <f>IF('Zona 4'!$F12=""," ",'Zona 4'!$F12)</f>
        <v xml:space="preserve"> </v>
      </c>
      <c r="G12" s="54" t="str">
        <f>IF('Zona 5'!$F12=""," ",'Zona 5'!$F12)</f>
        <v xml:space="preserve"> </v>
      </c>
      <c r="H12" s="54" t="str">
        <f>IF('Zona 6'!$F12=""," ",'Zona 6'!$F12)</f>
        <v xml:space="preserve"> </v>
      </c>
      <c r="I12" s="54" t="str">
        <f>IF('Zona 7'!$F12=""," ",'Zona 7'!$F12)</f>
        <v xml:space="preserve"> </v>
      </c>
      <c r="J12" s="54" t="str">
        <f>IF('Zona 8'!$F12=""," ",'Zona 8'!$F12)</f>
        <v xml:space="preserve"> </v>
      </c>
      <c r="K12" s="54" t="str">
        <f>IF('Zona 9'!$F12=""," ",'Zona 9'!$F12)</f>
        <v xml:space="preserve"> </v>
      </c>
      <c r="L12" s="54" t="str">
        <f>IF('Zona 10'!$F12=""," ",'Zona 10'!$F12)</f>
        <v xml:space="preserve"> </v>
      </c>
      <c r="M12" s="54" t="str">
        <f>IF('Zona 11'!$F12=""," ",'Zona 11'!$F12)</f>
        <v xml:space="preserve"> </v>
      </c>
      <c r="N12" s="54" t="str">
        <f>IF('Zona 12'!$F12=""," ",'Zona 12'!$F12)</f>
        <v xml:space="preserve"> </v>
      </c>
      <c r="O12" s="54" t="str">
        <f>IF('Zona 13'!$F12=""," ",'Zona 13'!$F12)</f>
        <v xml:space="preserve"> </v>
      </c>
      <c r="P12" s="54" t="str">
        <f>IF('Zona 14'!$F12=""," ",'Zona 14'!$F12)</f>
        <v xml:space="preserve"> </v>
      </c>
      <c r="Q12" s="54" t="str">
        <f>IF('Zona 15'!$F12=""," ",'Zona 15'!$F12)</f>
        <v xml:space="preserve"> </v>
      </c>
      <c r="R12" s="54" t="str">
        <f>IF('Zona 16'!$F12=""," ",'Zona 16'!$F12)</f>
        <v xml:space="preserve"> </v>
      </c>
      <c r="S12" s="54" t="str">
        <f>IF('Zona 17'!$F12=""," ",'Zona 17'!$F12)</f>
        <v xml:space="preserve"> </v>
      </c>
      <c r="T12" s="54" t="str">
        <f>IF('Zona 18'!$F12=""," ",'Zona 18'!$F12)</f>
        <v xml:space="preserve"> </v>
      </c>
      <c r="U12" s="54" t="str">
        <f>IF('Zona 19'!$F12=""," ",'Zona 19'!$F12)</f>
        <v xml:space="preserve"> </v>
      </c>
      <c r="V12" s="54" t="str">
        <f>IF('Zona 20'!$F12=""," ",'Zona 20'!$F12)</f>
        <v xml:space="preserve"> </v>
      </c>
    </row>
    <row r="13" spans="1:22" x14ac:dyDescent="0.25">
      <c r="A13" s="97" t="s">
        <v>182</v>
      </c>
      <c r="B13" s="98"/>
      <c r="C13" s="62" t="str">
        <f>IF('Zona 1'!$F14=""," ",'Zona 1'!$F14)</f>
        <v xml:space="preserve"> </v>
      </c>
      <c r="D13" s="62" t="str">
        <f>IF('Zona 2'!$F14=""," ",'Zona 2'!$F14)</f>
        <v xml:space="preserve"> </v>
      </c>
      <c r="E13" s="62" t="str">
        <f>IF('Zona 3'!$F14=""," ",'Zona 3'!$F14)</f>
        <v xml:space="preserve"> </v>
      </c>
      <c r="F13" s="62" t="str">
        <f>IF('Zona 4'!$F14=""," ",'Zona 4'!$F14)</f>
        <v xml:space="preserve"> </v>
      </c>
      <c r="G13" s="62" t="str">
        <f>IF('Zona 5'!$F14=""," ",'Zona 5'!$F14)</f>
        <v xml:space="preserve"> </v>
      </c>
      <c r="H13" s="62" t="str">
        <f>IF('Zona 6'!$F14=""," ",'Zona 6'!$F14)</f>
        <v xml:space="preserve"> </v>
      </c>
      <c r="I13" s="62" t="str">
        <f>IF('Zona 7'!$F14=""," ",'Zona 7'!$F14)</f>
        <v xml:space="preserve"> </v>
      </c>
      <c r="J13" s="62" t="str">
        <f>IF('Zona 8'!$F14=""," ",'Zona 8'!$F14)</f>
        <v xml:space="preserve"> </v>
      </c>
      <c r="K13" s="62" t="str">
        <f>IF('Zona 9'!$F14=""," ",'Zona 9'!$F14)</f>
        <v xml:space="preserve"> </v>
      </c>
      <c r="L13" s="62" t="str">
        <f>IF('Zona 10'!$F14=""," ",'Zona 10'!$F14)</f>
        <v xml:space="preserve"> </v>
      </c>
      <c r="M13" s="62" t="str">
        <f>IF('Zona 11'!$F14=""," ",'Zona 11'!$F14)</f>
        <v xml:space="preserve"> </v>
      </c>
      <c r="N13" s="62" t="str">
        <f>IF('Zona 12'!$F14=""," ",'Zona 12'!$F14)</f>
        <v xml:space="preserve"> </v>
      </c>
      <c r="O13" s="62" t="str">
        <f>IF('Zona 13'!$F14=""," ",'Zona 13'!$F14)</f>
        <v xml:space="preserve"> </v>
      </c>
      <c r="P13" s="62" t="str">
        <f>IF('Zona 14'!$F14=""," ",'Zona 14'!$F14)</f>
        <v xml:space="preserve"> </v>
      </c>
      <c r="Q13" s="62" t="str">
        <f>IF('Zona 15'!$F14=""," ",'Zona 15'!$F14)</f>
        <v xml:space="preserve"> </v>
      </c>
      <c r="R13" s="62" t="str">
        <f>IF('Zona 16'!$F14=""," ",'Zona 16'!$F14)</f>
        <v xml:space="preserve"> </v>
      </c>
      <c r="S13" s="62" t="str">
        <f>IF('Zona 17'!$F14=""," ",'Zona 17'!$F14)</f>
        <v xml:space="preserve"> </v>
      </c>
      <c r="T13" s="62" t="str">
        <f>IF('Zona 18'!$F14=""," ",'Zona 18'!$F14)</f>
        <v xml:space="preserve"> </v>
      </c>
      <c r="U13" s="62" t="str">
        <f>IF('Zona 19'!$F14=""," ",'Zona 19'!$F14)</f>
        <v xml:space="preserve"> </v>
      </c>
      <c r="V13" s="62" t="str">
        <f>IF('Zona 20'!$F14=""," ",'Zona 20'!$F14)</f>
        <v xml:space="preserve"> </v>
      </c>
    </row>
    <row r="14" spans="1:22" x14ac:dyDescent="0.25">
      <c r="A14" s="97" t="s">
        <v>41</v>
      </c>
      <c r="B14" s="98"/>
      <c r="C14" s="55"/>
      <c r="D14" s="56"/>
      <c r="E14" s="56"/>
      <c r="F14" s="56"/>
      <c r="G14" s="57"/>
      <c r="H14" s="57"/>
      <c r="I14" s="57"/>
      <c r="J14" s="57"/>
      <c r="K14" s="58"/>
      <c r="L14" s="58"/>
      <c r="M14" s="59"/>
      <c r="N14" s="60"/>
      <c r="O14" s="60"/>
      <c r="P14" s="60"/>
      <c r="Q14" s="60"/>
      <c r="R14" s="60"/>
      <c r="S14" s="60"/>
      <c r="T14" s="60"/>
      <c r="U14" s="60"/>
      <c r="V14" s="61"/>
    </row>
    <row r="15" spans="1:22" x14ac:dyDescent="0.25">
      <c r="A15" s="91"/>
      <c r="B15" s="15" t="s">
        <v>183</v>
      </c>
      <c r="C15" s="54" t="str">
        <f>IF('Zona 1'!$F16=""," ",'Zona 1'!$F16)</f>
        <v xml:space="preserve"> </v>
      </c>
      <c r="D15" s="62" t="str">
        <f>IF('Zona 2'!$F16=""," ",'Zona 2'!$F16)</f>
        <v xml:space="preserve"> </v>
      </c>
      <c r="E15" s="62" t="str">
        <f>IF('Zona 3'!$F16=""," ",'Zona 3'!$F16)</f>
        <v xml:space="preserve"> </v>
      </c>
      <c r="F15" s="62" t="str">
        <f>IF('Zona 4'!$F16=""," ",'Zona 4'!$F16)</f>
        <v xml:space="preserve"> </v>
      </c>
      <c r="G15" s="62" t="str">
        <f>IF('Zona 5'!$F16=""," ",'Zona 5'!$F16)</f>
        <v xml:space="preserve"> </v>
      </c>
      <c r="H15" s="62" t="str">
        <f>IF('Zona 6'!$F16=""," ",'Zona 6'!$F16)</f>
        <v xml:space="preserve"> </v>
      </c>
      <c r="I15" s="62" t="str">
        <f>IF('Zona 7'!$F16=""," ",'Zona 7'!$F16)</f>
        <v xml:space="preserve"> </v>
      </c>
      <c r="J15" s="62" t="str">
        <f>IF('Zona 8'!$F16=""," ",'Zona 8'!$F16)</f>
        <v xml:space="preserve"> </v>
      </c>
      <c r="K15" s="62" t="str">
        <f>IF('Zona 9'!$F16=""," ",'Zona 9'!$F16)</f>
        <v xml:space="preserve"> </v>
      </c>
      <c r="L15" s="62" t="str">
        <f>IF('Zona 10'!$F16=""," ",'Zona 10'!$F16)</f>
        <v xml:space="preserve"> </v>
      </c>
      <c r="M15" s="62" t="str">
        <f>IF('Zona 11'!$F16=""," ",'Zona 11'!$F16)</f>
        <v xml:space="preserve"> </v>
      </c>
      <c r="N15" s="62" t="str">
        <f>IF('Zona 12'!$F16=""," ",'Zona 12'!$F16)</f>
        <v xml:space="preserve"> </v>
      </c>
      <c r="O15" s="62" t="str">
        <f>IF('Zona 13'!$F16=""," ",'Zona 13'!$F16)</f>
        <v xml:space="preserve"> </v>
      </c>
      <c r="P15" s="62" t="str">
        <f>IF('Zona 14'!$F16=""," ",'Zona 14'!$F16)</f>
        <v xml:space="preserve"> </v>
      </c>
      <c r="Q15" s="62" t="str">
        <f>IF('Zona 15'!$F16=""," ",'Zona 15'!$F16)</f>
        <v xml:space="preserve"> </v>
      </c>
      <c r="R15" s="62" t="str">
        <f>IF('Zona 16'!$F16=""," ",'Zona 16'!$F16)</f>
        <v xml:space="preserve"> </v>
      </c>
      <c r="S15" s="62" t="str">
        <f>IF('Zona 17'!$F16=""," ",'Zona 17'!$F16)</f>
        <v xml:space="preserve"> </v>
      </c>
      <c r="T15" s="62" t="str">
        <f>IF('Zona 18'!$F16=""," ",'Zona 18'!$F16)</f>
        <v xml:space="preserve"> </v>
      </c>
      <c r="U15" s="62" t="str">
        <f>IF('Zona 19'!$F16=""," ",'Zona 19'!$F16)</f>
        <v xml:space="preserve"> </v>
      </c>
      <c r="V15" s="62" t="str">
        <f>IF('Zona 20'!$F16=""," ",'Zona 20'!$F16)</f>
        <v xml:space="preserve"> </v>
      </c>
    </row>
    <row r="16" spans="1:22" x14ac:dyDescent="0.25">
      <c r="A16" s="96"/>
      <c r="B16" s="15" t="s">
        <v>184</v>
      </c>
      <c r="C16" s="54" t="str">
        <f>IF('Zona 1'!$F17=""," ",'Zona 1'!$F17)</f>
        <v xml:space="preserve"> </v>
      </c>
      <c r="D16" s="62" t="str">
        <f>IF('Zona 2'!$F17=""," ",'Zona 2'!$F17)</f>
        <v xml:space="preserve"> </v>
      </c>
      <c r="E16" s="62" t="str">
        <f>IF('Zona 3'!$F17=""," ",'Zona 3'!$F17)</f>
        <v xml:space="preserve"> </v>
      </c>
      <c r="F16" s="62" t="str">
        <f>IF('Zona 4'!$F17=""," ",'Zona 4'!$F17)</f>
        <v xml:space="preserve"> </v>
      </c>
      <c r="G16" s="62" t="str">
        <f>IF('Zona 5'!$F17=""," ",'Zona 5'!$F17)</f>
        <v xml:space="preserve"> </v>
      </c>
      <c r="H16" s="62" t="str">
        <f>IF('Zona 6'!$F17=""," ",'Zona 6'!$F17)</f>
        <v xml:space="preserve"> </v>
      </c>
      <c r="I16" s="62" t="str">
        <f>IF('Zona 7'!$F17=""," ",'Zona 7'!$F17)</f>
        <v xml:space="preserve"> </v>
      </c>
      <c r="J16" s="62" t="str">
        <f>IF('Zona 8'!$F17=""," ",'Zona 8'!$F17)</f>
        <v xml:space="preserve"> </v>
      </c>
      <c r="K16" s="62" t="str">
        <f>IF('Zona 9'!$F17=""," ",'Zona 9'!$F17)</f>
        <v xml:space="preserve"> </v>
      </c>
      <c r="L16" s="62" t="str">
        <f>IF('Zona 10'!$F17=""," ",'Zona 10'!$F17)</f>
        <v xml:space="preserve"> </v>
      </c>
      <c r="M16" s="62" t="str">
        <f>IF('Zona 11'!$F17=""," ",'Zona 11'!$F17)</f>
        <v xml:space="preserve"> </v>
      </c>
      <c r="N16" s="62" t="str">
        <f>IF('Zona 12'!$F17=""," ",'Zona 12'!$F17)</f>
        <v xml:space="preserve"> </v>
      </c>
      <c r="O16" s="62" t="str">
        <f>IF('Zona 13'!$F17=""," ",'Zona 13'!$F17)</f>
        <v xml:space="preserve"> </v>
      </c>
      <c r="P16" s="62" t="str">
        <f>IF('Zona 14'!$F17=""," ",'Zona 14'!$F17)</f>
        <v xml:space="preserve"> </v>
      </c>
      <c r="Q16" s="62" t="str">
        <f>IF('Zona 15'!$F17=""," ",'Zona 15'!$F17)</f>
        <v xml:space="preserve"> </v>
      </c>
      <c r="R16" s="62" t="str">
        <f>IF('Zona 16'!$F17=""," ",'Zona 16'!$F17)</f>
        <v xml:space="preserve"> </v>
      </c>
      <c r="S16" s="62" t="str">
        <f>IF('Zona 17'!$F17=""," ",'Zona 17'!$F17)</f>
        <v xml:space="preserve"> </v>
      </c>
      <c r="T16" s="62" t="str">
        <f>IF('Zona 18'!$F17=""," ",'Zona 18'!$F17)</f>
        <v xml:space="preserve"> </v>
      </c>
      <c r="U16" s="62" t="str">
        <f>IF('Zona 19'!$F17=""," ",'Zona 19'!$F17)</f>
        <v xml:space="preserve"> </v>
      </c>
      <c r="V16" s="62" t="str">
        <f>IF('Zona 20'!$F17=""," ",'Zona 20'!$F17)</f>
        <v xml:space="preserve"> </v>
      </c>
    </row>
    <row r="17" spans="1:22" x14ac:dyDescent="0.25">
      <c r="A17" s="96"/>
      <c r="B17" s="15" t="s">
        <v>185</v>
      </c>
      <c r="C17" s="54" t="str">
        <f>IF('Zona 1'!$F18=""," ",'Zona 1'!$F18)</f>
        <v xml:space="preserve"> </v>
      </c>
      <c r="D17" s="62" t="str">
        <f>IF('Zona 2'!$F18=""," ",'Zona 2'!$F18)</f>
        <v xml:space="preserve"> </v>
      </c>
      <c r="E17" s="62" t="str">
        <f>IF('Zona 3'!$F18=""," ",'Zona 3'!$F18)</f>
        <v xml:space="preserve"> </v>
      </c>
      <c r="F17" s="62" t="str">
        <f>IF('Zona 4'!$F18=""," ",'Zona 4'!$F18)</f>
        <v xml:space="preserve"> </v>
      </c>
      <c r="G17" s="62" t="str">
        <f>IF('Zona 5'!$F18=""," ",'Zona 5'!$F18)</f>
        <v xml:space="preserve"> </v>
      </c>
      <c r="H17" s="62" t="str">
        <f>IF('Zona 6'!$F18=""," ",'Zona 6'!$F18)</f>
        <v xml:space="preserve"> </v>
      </c>
      <c r="I17" s="62" t="str">
        <f>IF('Zona 7'!$F18=""," ",'Zona 7'!$F18)</f>
        <v xml:space="preserve"> </v>
      </c>
      <c r="J17" s="62" t="str">
        <f>IF('Zona 8'!$F18=""," ",'Zona 8'!$F18)</f>
        <v xml:space="preserve"> </v>
      </c>
      <c r="K17" s="62" t="str">
        <f>IF('Zona 9'!$F18=""," ",'Zona 9'!$F18)</f>
        <v xml:space="preserve"> </v>
      </c>
      <c r="L17" s="62" t="str">
        <f>IF('Zona 10'!$F18=""," ",'Zona 10'!$F18)</f>
        <v xml:space="preserve"> </v>
      </c>
      <c r="M17" s="62" t="str">
        <f>IF('Zona 11'!$F18=""," ",'Zona 11'!$F18)</f>
        <v xml:space="preserve"> </v>
      </c>
      <c r="N17" s="62" t="str">
        <f>IF('Zona 12'!$F18=""," ",'Zona 12'!$F18)</f>
        <v xml:space="preserve"> </v>
      </c>
      <c r="O17" s="62" t="str">
        <f>IF('Zona 13'!$F18=""," ",'Zona 13'!$F18)</f>
        <v xml:space="preserve"> </v>
      </c>
      <c r="P17" s="62" t="str">
        <f>IF('Zona 14'!$F18=""," ",'Zona 14'!$F18)</f>
        <v xml:space="preserve"> </v>
      </c>
      <c r="Q17" s="62" t="str">
        <f>IF('Zona 15'!$F18=""," ",'Zona 15'!$F18)</f>
        <v xml:space="preserve"> </v>
      </c>
      <c r="R17" s="62" t="str">
        <f>IF('Zona 16'!$F18=""," ",'Zona 16'!$F18)</f>
        <v xml:space="preserve"> </v>
      </c>
      <c r="S17" s="62" t="str">
        <f>IF('Zona 17'!$F18=""," ",'Zona 17'!$F18)</f>
        <v xml:space="preserve"> </v>
      </c>
      <c r="T17" s="62" t="str">
        <f>IF('Zona 18'!$F18=""," ",'Zona 18'!$F18)</f>
        <v xml:space="preserve"> </v>
      </c>
      <c r="U17" s="62" t="str">
        <f>IF('Zona 19'!$F18=""," ",'Zona 19'!$F18)</f>
        <v xml:space="preserve"> </v>
      </c>
      <c r="V17" s="62" t="str">
        <f>IF('Zona 20'!$F18=""," ",'Zona 20'!$F18)</f>
        <v xml:space="preserve"> </v>
      </c>
    </row>
    <row r="18" spans="1:22" x14ac:dyDescent="0.25">
      <c r="A18" s="96"/>
      <c r="B18" s="15" t="s">
        <v>186</v>
      </c>
      <c r="C18" s="54" t="str">
        <f>IF('Zona 1'!$F19=""," ",'Zona 1'!$F19)</f>
        <v xml:space="preserve"> </v>
      </c>
      <c r="D18" s="62" t="str">
        <f>IF('Zona 2'!$F19=""," ",'Zona 2'!$F19)</f>
        <v xml:space="preserve"> </v>
      </c>
      <c r="E18" s="62" t="str">
        <f>IF('Zona 3'!$F19=""," ",'Zona 3'!$F19)</f>
        <v xml:space="preserve"> </v>
      </c>
      <c r="F18" s="62" t="str">
        <f>IF('Zona 4'!$F19=""," ",'Zona 4'!$F19)</f>
        <v xml:space="preserve"> </v>
      </c>
      <c r="G18" s="62" t="str">
        <f>IF('Zona 5'!$F19=""," ",'Zona 5'!$F19)</f>
        <v xml:space="preserve"> </v>
      </c>
      <c r="H18" s="62" t="str">
        <f>IF('Zona 6'!$F19=""," ",'Zona 6'!$F19)</f>
        <v xml:space="preserve"> </v>
      </c>
      <c r="I18" s="62" t="str">
        <f>IF('Zona 7'!$F19=""," ",'Zona 7'!$F19)</f>
        <v xml:space="preserve"> </v>
      </c>
      <c r="J18" s="62" t="str">
        <f>IF('Zona 8'!$F19=""," ",'Zona 8'!$F19)</f>
        <v xml:space="preserve"> </v>
      </c>
      <c r="K18" s="62" t="str">
        <f>IF('Zona 9'!$F19=""," ",'Zona 9'!$F19)</f>
        <v xml:space="preserve"> </v>
      </c>
      <c r="L18" s="62" t="str">
        <f>IF('Zona 10'!$F19=""," ",'Zona 10'!$F19)</f>
        <v xml:space="preserve"> </v>
      </c>
      <c r="M18" s="62" t="str">
        <f>IF('Zona 11'!$F19=""," ",'Zona 11'!$F19)</f>
        <v xml:space="preserve"> </v>
      </c>
      <c r="N18" s="62" t="str">
        <f>IF('Zona 12'!$F19=""," ",'Zona 12'!$F19)</f>
        <v xml:space="preserve"> </v>
      </c>
      <c r="O18" s="62" t="str">
        <f>IF('Zona 13'!$F19=""," ",'Zona 13'!$F19)</f>
        <v xml:space="preserve"> </v>
      </c>
      <c r="P18" s="62" t="str">
        <f>IF('Zona 14'!$F19=""," ",'Zona 14'!$F19)</f>
        <v xml:space="preserve"> </v>
      </c>
      <c r="Q18" s="62" t="str">
        <f>IF('Zona 15'!$F19=""," ",'Zona 15'!$F19)</f>
        <v xml:space="preserve"> </v>
      </c>
      <c r="R18" s="62" t="str">
        <f>IF('Zona 16'!$F19=""," ",'Zona 16'!$F19)</f>
        <v xml:space="preserve"> </v>
      </c>
      <c r="S18" s="62" t="str">
        <f>IF('Zona 17'!$F19=""," ",'Zona 17'!$F19)</f>
        <v xml:space="preserve"> </v>
      </c>
      <c r="T18" s="62" t="str">
        <f>IF('Zona 18'!$F19=""," ",'Zona 18'!$F19)</f>
        <v xml:space="preserve"> </v>
      </c>
      <c r="U18" s="62" t="str">
        <f>IF('Zona 19'!$F19=""," ",'Zona 19'!$F19)</f>
        <v xml:space="preserve"> </v>
      </c>
      <c r="V18" s="62" t="str">
        <f>IF('Zona 20'!$F19=""," ",'Zona 20'!$F19)</f>
        <v xml:space="preserve"> </v>
      </c>
    </row>
    <row r="19" spans="1:22" x14ac:dyDescent="0.25">
      <c r="A19" s="92"/>
      <c r="B19" s="15" t="s">
        <v>187</v>
      </c>
      <c r="C19" s="54" t="str">
        <f>IF('Zona 1'!$F20=""," ",'Zona 1'!$F20)</f>
        <v xml:space="preserve"> </v>
      </c>
      <c r="D19" s="62" t="str">
        <f>IF('Zona 2'!$F20=""," ",'Zona 2'!$F20)</f>
        <v xml:space="preserve"> </v>
      </c>
      <c r="E19" s="62" t="str">
        <f>IF('Zona 3'!$F20=""," ",'Zona 3'!$F20)</f>
        <v xml:space="preserve"> </v>
      </c>
      <c r="F19" s="62" t="str">
        <f>IF('Zona 4'!$F20=""," ",'Zona 4'!$F20)</f>
        <v xml:space="preserve"> </v>
      </c>
      <c r="G19" s="62" t="str">
        <f>IF('Zona 5'!$F20=""," ",'Zona 5'!$F20)</f>
        <v xml:space="preserve"> </v>
      </c>
      <c r="H19" s="62" t="str">
        <f>IF('Zona 6'!$F20=""," ",'Zona 6'!$F20)</f>
        <v xml:space="preserve"> </v>
      </c>
      <c r="I19" s="62" t="str">
        <f>IF('Zona 7'!$F20=""," ",'Zona 7'!$F20)</f>
        <v xml:space="preserve"> </v>
      </c>
      <c r="J19" s="62" t="str">
        <f>IF('Zona 8'!$F20=""," ",'Zona 8'!$F20)</f>
        <v xml:space="preserve"> </v>
      </c>
      <c r="K19" s="62" t="str">
        <f>IF('Zona 9'!$F20=""," ",'Zona 9'!$F20)</f>
        <v xml:space="preserve"> </v>
      </c>
      <c r="L19" s="62" t="str">
        <f>IF('Zona 10'!$F20=""," ",'Zona 10'!$F20)</f>
        <v xml:space="preserve"> </v>
      </c>
      <c r="M19" s="62" t="str">
        <f>IF('Zona 11'!$F20=""," ",'Zona 11'!$F20)</f>
        <v xml:space="preserve"> </v>
      </c>
      <c r="N19" s="62" t="str">
        <f>IF('Zona 12'!$F20=""," ",'Zona 12'!$F20)</f>
        <v xml:space="preserve"> </v>
      </c>
      <c r="O19" s="62" t="str">
        <f>IF('Zona 13'!$F20=""," ",'Zona 13'!$F20)</f>
        <v xml:space="preserve"> </v>
      </c>
      <c r="P19" s="62" t="str">
        <f>IF('Zona 14'!$F20=""," ",'Zona 14'!$F20)</f>
        <v xml:space="preserve"> </v>
      </c>
      <c r="Q19" s="62" t="str">
        <f>IF('Zona 15'!$F20=""," ",'Zona 15'!$F20)</f>
        <v xml:space="preserve"> </v>
      </c>
      <c r="R19" s="62" t="str">
        <f>IF('Zona 16'!$F20=""," ",'Zona 16'!$F20)</f>
        <v xml:space="preserve"> </v>
      </c>
      <c r="S19" s="62" t="str">
        <f>IF('Zona 17'!$F20=""," ",'Zona 17'!$F20)</f>
        <v xml:space="preserve"> </v>
      </c>
      <c r="T19" s="62" t="str">
        <f>IF('Zona 18'!$F20=""," ",'Zona 18'!$F20)</f>
        <v xml:space="preserve"> </v>
      </c>
      <c r="U19" s="62" t="str">
        <f>IF('Zona 19'!$F20=""," ",'Zona 19'!$F20)</f>
        <v xml:space="preserve"> </v>
      </c>
      <c r="V19" s="62" t="str">
        <f>IF('Zona 20'!$F20=""," ",'Zona 20'!$F20)</f>
        <v xml:space="preserve"> </v>
      </c>
    </row>
    <row r="20" spans="1:22" x14ac:dyDescent="0.25">
      <c r="A20" s="97" t="s">
        <v>40</v>
      </c>
      <c r="B20" s="98"/>
      <c r="C20" s="55"/>
      <c r="D20" s="56"/>
      <c r="E20" s="56"/>
      <c r="F20" s="56"/>
      <c r="G20" s="57"/>
      <c r="H20" s="57"/>
      <c r="I20" s="57"/>
      <c r="J20" s="57"/>
      <c r="K20" s="58"/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1"/>
    </row>
    <row r="21" spans="1:22" x14ac:dyDescent="0.25">
      <c r="A21" s="91"/>
      <c r="B21" s="15" t="s">
        <v>114</v>
      </c>
      <c r="C21" s="54" t="str">
        <f>IF('Zona 1'!$F22=""," ",'Zona 1'!$F22)</f>
        <v xml:space="preserve"> </v>
      </c>
      <c r="D21" s="62" t="str">
        <f>IF('Zona 2'!$F22=""," ",'Zona 2'!$F22)</f>
        <v xml:space="preserve"> </v>
      </c>
      <c r="E21" s="62" t="str">
        <f>IF('Zona 3'!$F22=""," ",'Zona 3'!$F22)</f>
        <v xml:space="preserve"> </v>
      </c>
      <c r="F21" s="62" t="str">
        <f>IF('Zona 4'!$F22=""," ",'Zona 4'!$F22)</f>
        <v xml:space="preserve"> </v>
      </c>
      <c r="G21" s="62" t="str">
        <f>IF('Zona 5'!$F22=""," ",'Zona 5'!$F22)</f>
        <v xml:space="preserve"> </v>
      </c>
      <c r="H21" s="62" t="str">
        <f>IF('Zona 6'!$F22=""," ",'Zona 6'!$F22)</f>
        <v xml:space="preserve"> </v>
      </c>
      <c r="I21" s="62" t="str">
        <f>IF('Zona 7'!$F22=""," ",'Zona 7'!$F22)</f>
        <v xml:space="preserve"> </v>
      </c>
      <c r="J21" s="62" t="str">
        <f>IF('Zona 8'!$F22=""," ",'Zona 8'!$F22)</f>
        <v xml:space="preserve"> </v>
      </c>
      <c r="K21" s="62" t="str">
        <f>IF('Zona 9'!$F22=""," ",'Zona 9'!$F22)</f>
        <v xml:space="preserve"> </v>
      </c>
      <c r="L21" s="62" t="str">
        <f>IF('Zona 10'!$F22=""," ",'Zona 10'!$F22)</f>
        <v xml:space="preserve"> </v>
      </c>
      <c r="M21" s="62" t="str">
        <f>IF('Zona 11'!$F22=""," ",'Zona 11'!$F22)</f>
        <v xml:space="preserve"> </v>
      </c>
      <c r="N21" s="62" t="str">
        <f>IF('Zona 12'!$F22=""," ",'Zona 12'!$F22)</f>
        <v xml:space="preserve"> </v>
      </c>
      <c r="O21" s="62" t="str">
        <f>IF('Zona 13'!$F22=""," ",'Zona 13'!$F22)</f>
        <v xml:space="preserve"> </v>
      </c>
      <c r="P21" s="62" t="str">
        <f>IF('Zona 14'!$F22=""," ",'Zona 14'!$F22)</f>
        <v xml:space="preserve"> </v>
      </c>
      <c r="Q21" s="62" t="str">
        <f>IF('Zona 15'!$F22=""," ",'Zona 15'!$F22)</f>
        <v xml:space="preserve"> </v>
      </c>
      <c r="R21" s="62" t="str">
        <f>IF('Zona 16'!$F22=""," ",'Zona 16'!$F22)</f>
        <v xml:space="preserve"> </v>
      </c>
      <c r="S21" s="62" t="str">
        <f>IF('Zona 17'!$F22=""," ",'Zona 17'!$F22)</f>
        <v xml:space="preserve"> </v>
      </c>
      <c r="T21" s="62" t="str">
        <f>IF('Zona 18'!$F22=""," ",'Zona 18'!$F22)</f>
        <v xml:space="preserve"> </v>
      </c>
      <c r="U21" s="62" t="str">
        <f>IF('Zona 19'!$F22=""," ",'Zona 19'!$F22)</f>
        <v xml:space="preserve"> </v>
      </c>
      <c r="V21" s="62" t="str">
        <f>IF('Zona 20'!$F22=""," ",'Zona 20'!$F22)</f>
        <v xml:space="preserve"> </v>
      </c>
    </row>
    <row r="22" spans="1:22" x14ac:dyDescent="0.25">
      <c r="A22" s="92"/>
      <c r="B22" s="15" t="s">
        <v>188</v>
      </c>
      <c r="C22" s="54" t="str">
        <f>IF('Zona 1'!$F23=""," ",'Zona 1'!$F23)</f>
        <v xml:space="preserve"> </v>
      </c>
      <c r="D22" s="62" t="str">
        <f>IF('Zona 2'!$F23=""," ",'Zona 2'!$F23)</f>
        <v xml:space="preserve"> </v>
      </c>
      <c r="E22" s="62" t="str">
        <f>IF('Zona 3'!$F23=""," ",'Zona 3'!$F23)</f>
        <v xml:space="preserve"> </v>
      </c>
      <c r="F22" s="62" t="str">
        <f>IF('Zona 4'!$F23=""," ",'Zona 4'!$F23)</f>
        <v xml:space="preserve"> </v>
      </c>
      <c r="G22" s="62" t="str">
        <f>IF('Zona 5'!$F23=""," ",'Zona 5'!$F23)</f>
        <v xml:space="preserve"> </v>
      </c>
      <c r="H22" s="62" t="str">
        <f>IF('Zona 6'!$F23=""," ",'Zona 6'!$F23)</f>
        <v xml:space="preserve"> </v>
      </c>
      <c r="I22" s="62" t="str">
        <f>IF('Zona 7'!$F23=""," ",'Zona 7'!$F23)</f>
        <v xml:space="preserve"> </v>
      </c>
      <c r="J22" s="62" t="str">
        <f>IF('Zona 8'!$F23=""," ",'Zona 8'!$F23)</f>
        <v xml:space="preserve"> </v>
      </c>
      <c r="K22" s="62" t="str">
        <f>IF('Zona 9'!$F23=""," ",'Zona 9'!$F23)</f>
        <v xml:space="preserve"> </v>
      </c>
      <c r="L22" s="62" t="str">
        <f>IF('Zona 10'!$F23=""," ",'Zona 10'!$F23)</f>
        <v xml:space="preserve"> </v>
      </c>
      <c r="M22" s="62" t="str">
        <f>IF('Zona 11'!$F23=""," ",'Zona 11'!$F23)</f>
        <v xml:space="preserve"> </v>
      </c>
      <c r="N22" s="62" t="str">
        <f>IF('Zona 12'!$F23=""," ",'Zona 12'!$F23)</f>
        <v xml:space="preserve"> </v>
      </c>
      <c r="O22" s="62" t="str">
        <f>IF('Zona 13'!$F23=""," ",'Zona 13'!$F23)</f>
        <v xml:space="preserve"> </v>
      </c>
      <c r="P22" s="62" t="str">
        <f>IF('Zona 14'!$F23=""," ",'Zona 14'!$F23)</f>
        <v xml:space="preserve"> </v>
      </c>
      <c r="Q22" s="62" t="str">
        <f>IF('Zona 15'!$F23=""," ",'Zona 15'!$F23)</f>
        <v xml:space="preserve"> </v>
      </c>
      <c r="R22" s="62" t="str">
        <f>IF('Zona 16'!$F23=""," ",'Zona 16'!$F23)</f>
        <v xml:space="preserve"> </v>
      </c>
      <c r="S22" s="62" t="str">
        <f>IF('Zona 17'!$F23=""," ",'Zona 17'!$F23)</f>
        <v xml:space="preserve"> </v>
      </c>
      <c r="T22" s="62" t="str">
        <f>IF('Zona 18'!$F23=""," ",'Zona 18'!$F23)</f>
        <v xml:space="preserve"> </v>
      </c>
      <c r="U22" s="62" t="str">
        <f>IF('Zona 19'!$F23=""," ",'Zona 19'!$F23)</f>
        <v xml:space="preserve"> </v>
      </c>
      <c r="V22" s="62" t="str">
        <f>IF('Zona 20'!$F23=""," ",'Zona 20'!$F23)</f>
        <v xml:space="preserve"> </v>
      </c>
    </row>
    <row r="23" spans="1:22" x14ac:dyDescent="0.25">
      <c r="A23" s="97" t="s">
        <v>189</v>
      </c>
      <c r="B23" s="98"/>
      <c r="C23" s="55"/>
      <c r="D23" s="56"/>
      <c r="E23" s="56"/>
      <c r="F23" s="56"/>
      <c r="G23" s="57"/>
      <c r="H23" s="57"/>
      <c r="I23" s="57"/>
      <c r="J23" s="57"/>
      <c r="K23" s="58"/>
      <c r="L23" s="58"/>
      <c r="M23" s="59"/>
      <c r="N23" s="60"/>
      <c r="O23" s="60"/>
      <c r="P23" s="60"/>
      <c r="Q23" s="60"/>
      <c r="R23" s="60"/>
      <c r="S23" s="60"/>
      <c r="T23" s="60"/>
      <c r="U23" s="60"/>
      <c r="V23" s="61"/>
    </row>
    <row r="24" spans="1:22" x14ac:dyDescent="0.25">
      <c r="A24" s="91"/>
      <c r="B24" s="15" t="s">
        <v>190</v>
      </c>
      <c r="C24" s="54" t="str">
        <f>IF('Zona 1'!$F25=""," ",'Zona 1'!$F25)</f>
        <v xml:space="preserve"> </v>
      </c>
      <c r="D24" s="62" t="str">
        <f>IF('Zona 2'!$F25=""," ",'Zona 2'!$F25)</f>
        <v xml:space="preserve"> </v>
      </c>
      <c r="E24" s="62" t="str">
        <f>IF('Zona 3'!$F25=""," ",'Zona 3'!$F25)</f>
        <v xml:space="preserve"> </v>
      </c>
      <c r="F24" s="62" t="str">
        <f>IF('Zona 4'!$F25=""," ",'Zona 4'!$F25)</f>
        <v xml:space="preserve"> </v>
      </c>
      <c r="G24" s="62" t="str">
        <f>IF('Zona 5'!$F25=""," ",'Zona 5'!$F25)</f>
        <v xml:space="preserve"> </v>
      </c>
      <c r="H24" s="62" t="str">
        <f>IF('Zona 6'!$F25=""," ",'Zona 6'!$F25)</f>
        <v xml:space="preserve"> </v>
      </c>
      <c r="I24" s="62" t="str">
        <f>IF('Zona 7'!$F25=""," ",'Zona 7'!$F25)</f>
        <v xml:space="preserve"> </v>
      </c>
      <c r="J24" s="62" t="str">
        <f>IF('Zona 8'!$F25=""," ",'Zona 8'!$F25)</f>
        <v xml:space="preserve"> </v>
      </c>
      <c r="K24" s="62" t="str">
        <f>IF('Zona 9'!$F25=""," ",'Zona 9'!$F25)</f>
        <v xml:space="preserve"> </v>
      </c>
      <c r="L24" s="62" t="str">
        <f>IF('Zona 10'!$F25=""," ",'Zona 10'!$F25)</f>
        <v xml:space="preserve"> </v>
      </c>
      <c r="M24" s="62" t="str">
        <f>IF('Zona 11'!$F25=""," ",'Zona 11'!$F25)</f>
        <v xml:space="preserve"> </v>
      </c>
      <c r="N24" s="62" t="str">
        <f>IF('Zona 12'!$F25=""," ",'Zona 12'!$F25)</f>
        <v xml:space="preserve"> </v>
      </c>
      <c r="O24" s="62" t="str">
        <f>IF('Zona 13'!$F25=""," ",'Zona 13'!$F25)</f>
        <v xml:space="preserve"> </v>
      </c>
      <c r="P24" s="62" t="str">
        <f>IF('Zona 14'!$F25=""," ",'Zona 14'!$F25)</f>
        <v xml:space="preserve"> </v>
      </c>
      <c r="Q24" s="62" t="str">
        <f>IF('Zona 15'!$F25=""," ",'Zona 15'!$F25)</f>
        <v xml:space="preserve"> </v>
      </c>
      <c r="R24" s="62" t="str">
        <f>IF('Zona 16'!$F25=""," ",'Zona 16'!$F25)</f>
        <v xml:space="preserve"> </v>
      </c>
      <c r="S24" s="62" t="str">
        <f>IF('Zona 17'!$F25=""," ",'Zona 17'!$F25)</f>
        <v xml:space="preserve"> </v>
      </c>
      <c r="T24" s="62" t="str">
        <f>IF('Zona 18'!$F25=""," ",'Zona 18'!$F25)</f>
        <v xml:space="preserve"> </v>
      </c>
      <c r="U24" s="62" t="str">
        <f>IF('Zona 19'!$F25=""," ",'Zona 19'!$F25)</f>
        <v xml:space="preserve"> </v>
      </c>
      <c r="V24" s="62" t="str">
        <f>IF('Zona 20'!$F25=""," ",'Zona 20'!$F25)</f>
        <v xml:space="preserve"> </v>
      </c>
    </row>
    <row r="25" spans="1:22" x14ac:dyDescent="0.25">
      <c r="A25" s="92"/>
      <c r="B25" s="15" t="s">
        <v>191</v>
      </c>
      <c r="C25" s="54" t="str">
        <f>IF('Zona 1'!$F26=""," ",'Zona 1'!$F26)</f>
        <v xml:space="preserve"> </v>
      </c>
      <c r="D25" s="62" t="str">
        <f>IF('Zona 2'!$F26=""," ",'Zona 2'!$F26)</f>
        <v xml:space="preserve"> </v>
      </c>
      <c r="E25" s="62" t="str">
        <f>IF('Zona 3'!$F26=""," ",'Zona 3'!$F26)</f>
        <v xml:space="preserve"> </v>
      </c>
      <c r="F25" s="62" t="str">
        <f>IF('Zona 4'!$F26=""," ",'Zona 4'!$F26)</f>
        <v xml:space="preserve"> </v>
      </c>
      <c r="G25" s="62" t="str">
        <f>IF('Zona 5'!$F26=""," ",'Zona 5'!$F26)</f>
        <v xml:space="preserve"> </v>
      </c>
      <c r="H25" s="62" t="str">
        <f>IF('Zona 6'!$F26=""," ",'Zona 6'!$F26)</f>
        <v xml:space="preserve"> </v>
      </c>
      <c r="I25" s="62" t="str">
        <f>IF('Zona 7'!$F26=""," ",'Zona 7'!$F26)</f>
        <v xml:space="preserve"> </v>
      </c>
      <c r="J25" s="62" t="str">
        <f>IF('Zona 8'!$F26=""," ",'Zona 8'!$F26)</f>
        <v xml:space="preserve"> </v>
      </c>
      <c r="K25" s="62" t="str">
        <f>IF('Zona 9'!$F26=""," ",'Zona 9'!$F26)</f>
        <v xml:space="preserve"> </v>
      </c>
      <c r="L25" s="62" t="str">
        <f>IF('Zona 10'!$F26=""," ",'Zona 10'!$F26)</f>
        <v xml:space="preserve"> </v>
      </c>
      <c r="M25" s="62" t="str">
        <f>IF('Zona 11'!$F26=""," ",'Zona 11'!$F26)</f>
        <v xml:space="preserve"> </v>
      </c>
      <c r="N25" s="62" t="str">
        <f>IF('Zona 12'!$F26=""," ",'Zona 12'!$F26)</f>
        <v xml:space="preserve"> </v>
      </c>
      <c r="O25" s="62" t="str">
        <f>IF('Zona 13'!$F26=""," ",'Zona 13'!$F26)</f>
        <v xml:space="preserve"> </v>
      </c>
      <c r="P25" s="62" t="str">
        <f>IF('Zona 14'!$F26=""," ",'Zona 14'!$F26)</f>
        <v xml:space="preserve"> </v>
      </c>
      <c r="Q25" s="62" t="str">
        <f>IF('Zona 15'!$F26=""," ",'Zona 15'!$F26)</f>
        <v xml:space="preserve"> </v>
      </c>
      <c r="R25" s="62" t="str">
        <f>IF('Zona 16'!$F26=""," ",'Zona 16'!$F26)</f>
        <v xml:space="preserve"> </v>
      </c>
      <c r="S25" s="62" t="str">
        <f>IF('Zona 17'!$F26=""," ",'Zona 17'!$F26)</f>
        <v xml:space="preserve"> </v>
      </c>
      <c r="T25" s="62" t="str">
        <f>IF('Zona 18'!$F26=""," ",'Zona 18'!$F26)</f>
        <v xml:space="preserve"> </v>
      </c>
      <c r="U25" s="62" t="str">
        <f>IF('Zona 19'!$F26=""," ",'Zona 19'!$F26)</f>
        <v xml:space="preserve"> </v>
      </c>
      <c r="V25" s="62" t="str">
        <f>IF('Zona 20'!$F26=""," ",'Zona 20'!$F26)</f>
        <v xml:space="preserve"> </v>
      </c>
    </row>
  </sheetData>
  <sheetProtection algorithmName="SHA-512" hashValue="i3K1LSNwWQBzJ4sNKJ+Pv0mquaImGFGw5M6gVcgeksea/X9k/0nyChZOjHIHKkjAbZwr8+DiVkzq0SuY3QFN6w==" saltValue="E1mgsI8ldWW4JQiyFbqI1w==" spinCount="100000" sheet="1" objects="1" scenarios="1"/>
  <mergeCells count="14">
    <mergeCell ref="A24:A25"/>
    <mergeCell ref="M1:V1"/>
    <mergeCell ref="A2:B2"/>
    <mergeCell ref="A5:A7"/>
    <mergeCell ref="A8:B8"/>
    <mergeCell ref="A9:A12"/>
    <mergeCell ref="A13:B13"/>
    <mergeCell ref="A3:B3"/>
    <mergeCell ref="A1:L1"/>
    <mergeCell ref="A14:B14"/>
    <mergeCell ref="A15:A19"/>
    <mergeCell ref="A20:B20"/>
    <mergeCell ref="A21:A22"/>
    <mergeCell ref="A23:B23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&amp;L&amp;G&amp;R&amp;12Formulario di verifica dell'ermeticità all'aria
Versione MZ 2024.3
</oddHeader>
    <oddFooter>&amp;R Pagina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theme="3" tint="0.59999389629810485"/>
  </sheetPr>
  <dimension ref="A1:V67"/>
  <sheetViews>
    <sheetView view="pageLayout" zoomScaleNormal="100" workbookViewId="0">
      <selection activeCell="F1" sqref="F1:T1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76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CaJ3r9rHsZ+JxklAE0CCwhxRyxFlMWgNoNN4DTn9qkNALqwsZAzqvBu+zUW3jUjs+bjaNmigZbM9O4v78L+Bsg==" saltValue="+esWdezmvkEGQpB0kocD9g==" spinCount="100000" sheet="1" objects="1" scenarios="1"/>
  <mergeCells count="113">
    <mergeCell ref="G14:T14"/>
    <mergeCell ref="G20:T20"/>
    <mergeCell ref="G16:T16"/>
    <mergeCell ref="G17:T17"/>
    <mergeCell ref="G18:T18"/>
    <mergeCell ref="G19:T19"/>
    <mergeCell ref="A66:E66"/>
    <mergeCell ref="F66:J66"/>
    <mergeCell ref="P66:T66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F1:T1"/>
    <mergeCell ref="A64:E64"/>
    <mergeCell ref="F64:J64"/>
    <mergeCell ref="K64:O64"/>
    <mergeCell ref="P64:T64"/>
    <mergeCell ref="A65:E65"/>
    <mergeCell ref="F65:J65"/>
    <mergeCell ref="K65:O65"/>
    <mergeCell ref="P65:T65"/>
    <mergeCell ref="A62:E62"/>
    <mergeCell ref="F62:J62"/>
    <mergeCell ref="K62:O62"/>
    <mergeCell ref="P62:T62"/>
    <mergeCell ref="A63:E63"/>
    <mergeCell ref="F63:J63"/>
    <mergeCell ref="K63:O63"/>
    <mergeCell ref="P63:T63"/>
    <mergeCell ref="A60:E60"/>
    <mergeCell ref="F60:J60"/>
    <mergeCell ref="K60:O60"/>
    <mergeCell ref="P60:T60"/>
    <mergeCell ref="A61:E61"/>
    <mergeCell ref="F61:J61"/>
    <mergeCell ref="K61:O61"/>
    <mergeCell ref="K57:O57"/>
    <mergeCell ref="P57:T57"/>
    <mergeCell ref="F49:T49"/>
    <mergeCell ref="A54:J54"/>
    <mergeCell ref="K54:T54"/>
    <mergeCell ref="A55:E55"/>
    <mergeCell ref="F55:J55"/>
    <mergeCell ref="K55:O55"/>
    <mergeCell ref="P55:T55"/>
    <mergeCell ref="A50:T50"/>
    <mergeCell ref="P44:Q44"/>
    <mergeCell ref="A45:E45"/>
    <mergeCell ref="F45:G45"/>
    <mergeCell ref="K45:L45"/>
    <mergeCell ref="A46:E46"/>
    <mergeCell ref="F48:T48"/>
    <mergeCell ref="A43:E43"/>
    <mergeCell ref="F43:G43"/>
    <mergeCell ref="K43:L43"/>
    <mergeCell ref="A44:E44"/>
    <mergeCell ref="F44:G44"/>
    <mergeCell ref="K44:L4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7:E37"/>
    <mergeCell ref="F37:J37"/>
    <mergeCell ref="K37:O37"/>
    <mergeCell ref="P37:T37"/>
    <mergeCell ref="A38:E38"/>
    <mergeCell ref="F38:G38"/>
    <mergeCell ref="K38:L38"/>
    <mergeCell ref="A35:E35"/>
    <mergeCell ref="F35:G35"/>
    <mergeCell ref="K35:O35"/>
    <mergeCell ref="P35:Q35"/>
    <mergeCell ref="G23:T23"/>
    <mergeCell ref="G22:T22"/>
    <mergeCell ref="G25:T25"/>
    <mergeCell ref="G26:T26"/>
    <mergeCell ref="K33:O33"/>
    <mergeCell ref="P33:Q33"/>
    <mergeCell ref="K34:O34"/>
    <mergeCell ref="P34:Q34"/>
    <mergeCell ref="A33:E33"/>
    <mergeCell ref="F33:G33"/>
    <mergeCell ref="A34:E34"/>
    <mergeCell ref="F34:G34"/>
    <mergeCell ref="A30:E30"/>
    <mergeCell ref="F30:J30"/>
    <mergeCell ref="A31:E31"/>
    <mergeCell ref="F31:G31"/>
    <mergeCell ref="P31:Q31"/>
    <mergeCell ref="A32:E32"/>
    <mergeCell ref="F32:G32"/>
    <mergeCell ref="P32:Q3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4A3A-E5C9-46D9-8A58-201DABB42F52}">
  <sheetPr codeName="Foglio5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76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1pyLzaCJIhvJ3shmSl4JJBwsP6c7Il7r29QQ8JUAir0NdDbnnBGIZVqy8xR+uHaiPC516uAlIUcSLlQWrbSBFg==" saltValue="YYLse11LoscyI157T7xEiA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F515-55C3-4559-A97F-1BC93A8BC389}">
  <sheetPr codeName="Foglio6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97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qur8gfbkvrWMBIV5eUnS8Nr7oMqcKGVRCWmkzwcXvHEbE/VKP5Ng9aGeXoyguFbIzlsj9HKxiR/QMjnPKVIbNQ==" saltValue="gdTAoc0qvbve9D2f2/eCLw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0CDDC-31C6-418E-98B0-7C2F5290DCB9}">
  <sheetPr codeName="Foglio7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96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kmo+kOVSEKDTFCP7UNad641W28RZeyay3r/Jg7SjnEZxa8QX4rI+9dRy5cRt497kIxQY25wOP/pmFAJeUtNFog==" saltValue="EcEMX/RVfyhTfhqu0UE+Wg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975D-AF50-457B-A595-C0A7C024AE46}">
  <sheetPr codeName="Foglio8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95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pAJklcLXXjm+5CVr5NajkTpKPZJkEUe3D6t1WNWOGAyy/BZgai6fDIdG9C+IT/3r0FmYetLVjTCNxDumjfwxyA==" saltValue="gKPSao/d+aK33PWcrLqztw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9DED-CB1C-454F-AE80-9114209B7890}">
  <sheetPr codeName="Foglio9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94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mZnb8btFZR7cAejLl2N9SESOxKGThPPgl6/cdHIFnloo+GPGnV6e0H77sBoneNDWLbdqh6ogY+FfBc6sYJfOgg==" saltValue="4+xojIEK5sYA4vQl0db3Dw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44A7-002C-4255-92F1-F5C00B5D75C1}">
  <sheetPr codeName="Foglio10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93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cHIwgWcD01osGL5aUk1tgrta/RY520DgzppivUsYrhE2hudvfNNlgqSZv0Wa8dBlN15vU8J4LmxHKD6d7QIikg==" saltValue="0l4JX128Y043BHf5ZzO2Aw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320D-4E16-4693-8037-0B2208A57087}">
  <sheetPr codeName="Foglio11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92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58QWm3/Lfe7U+KNjZHNE6+1wAq0tMkj8lClIA+yM/ZCaHvUfdIsQfv53et018Hqx6DiXZrvDSl0zeRRkO7mTZg==" saltValue="i1508HIlkrSnDkMYDGSnHA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30AD-F0E7-402D-9F8C-E067E588EA2C}">
  <sheetPr codeName="Foglio12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91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amFe9PY2S8rnWY/CJm0+BqBrM+8os3Vv2v3FHmVT+g1wrJQxs0RF+J/6jA4LbCDYBSPGz301KT44yDIXrRRXKw==" saltValue="NYa8lObje7EC8A2fyCxO1Q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ECBAE-3995-4416-AF3B-080EE44931A6}">
  <sheetPr codeName="Foglio13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90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xR37AeS0SIbOGrylo/JPn6RiiXhBMWsH6yuQkSw/N+oWSjwtNBhLSnnzmWhjwv96DPgdQlriFvzARriy7gf/hA==" saltValue="gkEiUZ+Dvyu7nKDJ1/CWvg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062B-3080-44DF-AB29-C9A93C2BCFC7}">
  <sheetPr codeName="Foglio14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89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fudyl9omTpRtjF52pS6WjvdGuLSAMW8I/dsdnKxUDekVoUMSAo8UuIB4VKHdQuN2K5DYRDeVkJ6NbTylKc/6ow==" saltValue="L4vEQQuMjB6qQHyJiIOBrQ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B30F-93FC-40EE-B55E-EC938C49CAB0}">
  <sheetPr codeName="Foglio15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88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8bTt5DvvBrdxqgosTy1630Ead1r6e8S5QD1z32WZO8cdBdzKJlp5i6nooOJ1kGdhEcoEMK6KZNxBvHn/1U+lTQ==" saltValue="b1rEkPqBsHxiNHVERvxSZw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2C0E-E8CB-4692-803D-3B29F8A80AAC}">
  <sheetPr codeName="Foglio16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87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kmIx/xAEW8Vi3hqYR+6/bulX8Ds9dObSu/pvQy4SRSQ+xoO5IhZ/A0//dT5bmyg2bZn/z1P2tH+gT+GWwlEV3g==" saltValue="b6Lmrkr2BDQzoGTIpDrDEQ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28EA-A9EB-4AB6-B3A1-AE934BBCC8C2}">
  <sheetPr codeName="Foglio17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86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mNbmvbbehAQl6bYwkxQj8zLn+vzU8/7xpD2r4KzuS/qP2sEeObpMcavY3XNKTJWqt3CM0s05X+pvo/szQZkhSQ==" saltValue="SMHObtTLCd6ak1VGmaw7Ww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9ADB-7965-4481-A07C-37B92D9C670D}">
  <sheetPr codeName="Foglio18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85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3xgSXcNTd6JFduvJkEWQINLfN0/k4T4EQKAwBPKY8vnHuazrFOfA7ahIbOyYQfVekzXgx+iQe877bJQDrmPDMQ==" saltValue="Nj+4yrJmd+D9A+L9A8I7Hg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5551-1DCF-4C1E-85C7-BE01D30F0C79}">
  <sheetPr codeName="Foglio19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84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t29WtJOIZ6NrI/b/qIf8a0hzLVIAISqQByc9MmibsAtYLLUu2wOdjYSXEYTcC/fjeNrTNDnaSuCpEVewxHHiFQ==" saltValue="aFcVH/zb8icuQklsR1N3DQ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2892-A805-4742-A744-5AADE6A8ED67}">
  <sheetPr codeName="Foglio20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83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1BoQdR4fS20dm0xIvqlJXwQ2RI7AGLj6BXo6OMPxRWsanFsM8CzPbXHrXDstV2IDy72N2EhdJXGo+1PsrlP3+A==" saltValue="ud06ZdPX9X5m4OQNBh7uIg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DE05-6BEF-47B7-A805-411C72B1D41C}">
  <sheetPr codeName="Foglio21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82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ITfIKQj5RPxFg9So3uYiJ9Mx1y94RlMWsMomQKv4MpE9mXgNeQBJqPDCBwPB53ygiqGsWkjbA10IpeQtnZBQlQ==" saltValue="HrMR7squUcJfhDUkrnDwtw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64EF-1022-4717-9DB6-1C6E1D4C3118}">
  <sheetPr codeName="Foglio22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81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CEQMcLWNRo0M0bi2WMqh9I0GWZHM9Jpg2hvsp9ud6SNbWxuj7wQ7aGKMDwYsvKekH9gHxYs4ZNTKtY5y1k1GQQ==" saltValue="S/y9hDabJ+FG6SXOEjDAgA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E86F-2FBA-4C34-A9CC-849CEF3B750D}">
  <sheetPr codeName="Foglio24">
    <tabColor theme="3" tint="0.59999389629810485"/>
  </sheetPr>
  <dimension ref="A1:V67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4" width="4.33203125" style="1" customWidth="1"/>
    <col min="5" max="5" width="6.44140625" style="1" customWidth="1"/>
    <col min="6" max="19" width="4.33203125" style="1" customWidth="1"/>
    <col min="20" max="20" width="3.5546875" style="1" customWidth="1"/>
    <col min="21" max="22" width="11.44140625" style="1" hidden="1" customWidth="1"/>
    <col min="23" max="24" width="11.44140625" style="1" customWidth="1"/>
    <col min="25" max="16384" width="11.44140625" style="1"/>
  </cols>
  <sheetData>
    <row r="1" spans="1:20" x14ac:dyDescent="0.25">
      <c r="A1" s="1" t="s">
        <v>80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7.5" customHeight="1" x14ac:dyDescent="0.25"/>
    <row r="3" spans="1:20" ht="15.6" x14ac:dyDescent="0.3">
      <c r="A3" s="5" t="s">
        <v>178</v>
      </c>
    </row>
    <row r="4" spans="1:20" ht="7.5" customHeight="1" x14ac:dyDescent="0.25"/>
    <row r="5" spans="1:20" x14ac:dyDescent="0.25">
      <c r="A5" s="1" t="s">
        <v>51</v>
      </c>
      <c r="F5" s="70"/>
      <c r="G5" s="4" t="s">
        <v>177</v>
      </c>
    </row>
    <row r="6" spans="1:20" x14ac:dyDescent="0.25">
      <c r="A6" s="1" t="s">
        <v>52</v>
      </c>
      <c r="F6" s="70"/>
      <c r="G6" s="4" t="s">
        <v>50</v>
      </c>
    </row>
    <row r="7" spans="1:20" x14ac:dyDescent="0.25">
      <c r="F7" s="70"/>
      <c r="G7" s="4" t="s">
        <v>179</v>
      </c>
    </row>
    <row r="8" spans="1:20" ht="7.5" customHeight="1" x14ac:dyDescent="0.25"/>
    <row r="9" spans="1:20" x14ac:dyDescent="0.25">
      <c r="A9" s="1" t="s">
        <v>49</v>
      </c>
      <c r="F9" s="70"/>
      <c r="G9" s="4" t="s">
        <v>53</v>
      </c>
    </row>
    <row r="10" spans="1:20" x14ac:dyDescent="0.25">
      <c r="A10" s="1" t="s">
        <v>48</v>
      </c>
      <c r="F10" s="70"/>
      <c r="G10" s="4" t="s">
        <v>180</v>
      </c>
    </row>
    <row r="11" spans="1:20" x14ac:dyDescent="0.25">
      <c r="F11" s="70"/>
      <c r="G11" s="4" t="s">
        <v>54</v>
      </c>
    </row>
    <row r="12" spans="1:20" ht="15" customHeight="1" x14ac:dyDescent="0.3">
      <c r="F12" s="70"/>
      <c r="G12" s="66" t="s">
        <v>192</v>
      </c>
      <c r="H12"/>
    </row>
    <row r="13" spans="1:20" ht="7.5" customHeight="1" x14ac:dyDescent="0.3">
      <c r="G13"/>
      <c r="H13" s="4"/>
    </row>
    <row r="14" spans="1:20" x14ac:dyDescent="0.25">
      <c r="A14" s="1" t="s">
        <v>193</v>
      </c>
      <c r="F14" s="70"/>
      <c r="G14" s="101" t="s">
        <v>194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5"/>
    <row r="16" spans="1:20" x14ac:dyDescent="0.25">
      <c r="A16" s="1" t="s">
        <v>41</v>
      </c>
      <c r="F16" s="70"/>
      <c r="G16" s="101" t="s">
        <v>183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5">
      <c r="F17" s="70"/>
      <c r="G17" s="101" t="s">
        <v>184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5">
      <c r="F18" s="70"/>
      <c r="G18" s="101" t="s">
        <v>185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5">
      <c r="F19" s="70"/>
      <c r="G19" s="101" t="s">
        <v>186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5">
      <c r="F20" s="70"/>
      <c r="G20" s="101" t="s">
        <v>187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5">
      <c r="G21" s="4"/>
    </row>
    <row r="22" spans="1:22" x14ac:dyDescent="0.25">
      <c r="A22" s="1" t="s">
        <v>40</v>
      </c>
      <c r="F22" s="70"/>
      <c r="G22" s="101" t="s">
        <v>114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5">
      <c r="F23" s="70"/>
      <c r="G23" s="101" t="s">
        <v>188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5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2" x14ac:dyDescent="0.25">
      <c r="A25" s="1" t="s">
        <v>195</v>
      </c>
      <c r="F25" s="63"/>
      <c r="G25" s="101" t="s">
        <v>190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5">
      <c r="F26" s="63"/>
      <c r="G26" s="101" t="s">
        <v>191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x14ac:dyDescent="0.25">
      <c r="A28" s="17" t="s">
        <v>27</v>
      </c>
    </row>
    <row r="29" spans="1:22" x14ac:dyDescent="0.25">
      <c r="A29" s="17"/>
    </row>
    <row r="30" spans="1:22" ht="18.600000000000001" customHeight="1" x14ac:dyDescent="0.25">
      <c r="A30" s="102" t="s">
        <v>28</v>
      </c>
      <c r="B30" s="103"/>
      <c r="C30" s="103"/>
      <c r="D30" s="103"/>
      <c r="E30" s="104"/>
      <c r="F30" s="107"/>
      <c r="G30" s="108"/>
      <c r="H30" s="108"/>
      <c r="I30" s="108"/>
      <c r="J30" s="109"/>
    </row>
    <row r="31" spans="1:22" ht="17.399999999999999" x14ac:dyDescent="0.35">
      <c r="A31" s="102" t="s">
        <v>196</v>
      </c>
      <c r="B31" s="103"/>
      <c r="C31" s="103"/>
      <c r="D31" s="103"/>
      <c r="E31" s="104"/>
      <c r="F31" s="105"/>
      <c r="G31" s="106"/>
      <c r="H31" s="25" t="s">
        <v>6</v>
      </c>
      <c r="I31" s="25"/>
      <c r="J31" s="26"/>
      <c r="K31" s="27" t="s">
        <v>32</v>
      </c>
      <c r="L31" s="25"/>
      <c r="M31" s="25"/>
      <c r="N31" s="25"/>
      <c r="O31" s="26"/>
      <c r="P31" s="105"/>
      <c r="Q31" s="106"/>
      <c r="R31" s="25" t="s">
        <v>13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7.399999999999999" x14ac:dyDescent="0.35">
      <c r="A32" s="102" t="s">
        <v>197</v>
      </c>
      <c r="B32" s="103"/>
      <c r="C32" s="103"/>
      <c r="D32" s="103"/>
      <c r="E32" s="104"/>
      <c r="F32" s="105"/>
      <c r="G32" s="106"/>
      <c r="H32" s="25" t="s">
        <v>6</v>
      </c>
      <c r="I32" s="25"/>
      <c r="J32" s="26"/>
      <c r="K32" s="27" t="s">
        <v>30</v>
      </c>
      <c r="L32" s="25"/>
      <c r="M32" s="25"/>
      <c r="N32" s="25"/>
      <c r="O32" s="26"/>
      <c r="P32" s="105"/>
      <c r="Q32" s="106"/>
      <c r="R32" s="25" t="s">
        <v>13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2" x14ac:dyDescent="0.25">
      <c r="A33" s="102" t="s">
        <v>198</v>
      </c>
      <c r="B33" s="103"/>
      <c r="C33" s="103"/>
      <c r="D33" s="103"/>
      <c r="E33" s="104"/>
      <c r="F33" s="105"/>
      <c r="G33" s="106"/>
      <c r="H33" s="25" t="s">
        <v>6</v>
      </c>
      <c r="I33" s="25"/>
      <c r="J33" s="26"/>
      <c r="K33" s="102" t="s">
        <v>29</v>
      </c>
      <c r="L33" s="103"/>
      <c r="M33" s="103"/>
      <c r="N33" s="103"/>
      <c r="O33" s="104"/>
      <c r="P33" s="105"/>
      <c r="Q33" s="106"/>
      <c r="R33" s="25" t="s">
        <v>14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2" x14ac:dyDescent="0.25">
      <c r="A34" s="102" t="s">
        <v>199</v>
      </c>
      <c r="B34" s="103"/>
      <c r="C34" s="103"/>
      <c r="D34" s="103"/>
      <c r="E34" s="104"/>
      <c r="F34" s="105"/>
      <c r="G34" s="106"/>
      <c r="H34" s="25" t="s">
        <v>6</v>
      </c>
      <c r="I34" s="25"/>
      <c r="J34" s="26"/>
      <c r="K34" s="102" t="s">
        <v>31</v>
      </c>
      <c r="L34" s="103"/>
      <c r="M34" s="103"/>
      <c r="N34" s="103"/>
      <c r="O34" s="104"/>
      <c r="P34" s="105"/>
      <c r="Q34" s="106"/>
      <c r="R34" s="25" t="s">
        <v>7</v>
      </c>
      <c r="S34" s="25"/>
      <c r="T34" s="26"/>
    </row>
    <row r="35" spans="1:22" ht="16.2" x14ac:dyDescent="0.35">
      <c r="A35" s="102" t="s">
        <v>209</v>
      </c>
      <c r="B35" s="103"/>
      <c r="C35" s="103"/>
      <c r="D35" s="103"/>
      <c r="E35" s="104"/>
      <c r="F35" s="113" t="str">
        <f>IF(F31=0," ",SUM(F31:G34))</f>
        <v xml:space="preserve"> </v>
      </c>
      <c r="G35" s="114"/>
      <c r="H35" s="25" t="s">
        <v>6</v>
      </c>
      <c r="I35" s="25"/>
      <c r="J35" s="26"/>
      <c r="K35" s="102" t="s">
        <v>115</v>
      </c>
      <c r="L35" s="103"/>
      <c r="M35" s="103"/>
      <c r="N35" s="103"/>
      <c r="O35" s="104"/>
      <c r="P35" s="105"/>
      <c r="Q35" s="106"/>
      <c r="R35" s="25" t="s">
        <v>208</v>
      </c>
      <c r="S35" s="25"/>
      <c r="T35" s="26"/>
    </row>
    <row r="37" spans="1:22" x14ac:dyDescent="0.25">
      <c r="A37" s="102"/>
      <c r="B37" s="103"/>
      <c r="C37" s="103"/>
      <c r="D37" s="103"/>
      <c r="E37" s="104"/>
      <c r="F37" s="110" t="s">
        <v>42</v>
      </c>
      <c r="G37" s="111"/>
      <c r="H37" s="111"/>
      <c r="I37" s="111"/>
      <c r="J37" s="112"/>
      <c r="K37" s="110" t="s">
        <v>33</v>
      </c>
      <c r="L37" s="111"/>
      <c r="M37" s="111"/>
      <c r="N37" s="111"/>
      <c r="O37" s="112"/>
      <c r="P37" s="110" t="s">
        <v>200</v>
      </c>
      <c r="Q37" s="111"/>
      <c r="R37" s="111"/>
      <c r="S37" s="111"/>
      <c r="T37" s="112"/>
    </row>
    <row r="38" spans="1:22" ht="16.2" x14ac:dyDescent="0.35">
      <c r="A38" s="102" t="s">
        <v>39</v>
      </c>
      <c r="B38" s="103"/>
      <c r="C38" s="103"/>
      <c r="D38" s="103"/>
      <c r="E38" s="104"/>
      <c r="F38" s="105"/>
      <c r="G38" s="106"/>
      <c r="H38" s="25" t="s">
        <v>8</v>
      </c>
      <c r="I38" s="25"/>
      <c r="J38" s="26"/>
      <c r="K38" s="105"/>
      <c r="L38" s="106"/>
      <c r="M38" s="25" t="s">
        <v>8</v>
      </c>
      <c r="N38" s="25"/>
      <c r="O38" s="26"/>
      <c r="P38" s="20"/>
      <c r="T38" s="21"/>
    </row>
    <row r="39" spans="1:22" ht="17.399999999999999" x14ac:dyDescent="0.35">
      <c r="A39" s="102" t="s">
        <v>38</v>
      </c>
      <c r="B39" s="103"/>
      <c r="C39" s="103"/>
      <c r="D39" s="103"/>
      <c r="E39" s="104"/>
      <c r="F39" s="105"/>
      <c r="G39" s="106"/>
      <c r="H39" s="25" t="s">
        <v>9</v>
      </c>
      <c r="I39" s="25"/>
      <c r="J39" s="26"/>
      <c r="K39" s="105"/>
      <c r="L39" s="106"/>
      <c r="M39" s="25" t="s">
        <v>9</v>
      </c>
      <c r="N39" s="25"/>
      <c r="O39" s="26"/>
      <c r="P39" s="20"/>
      <c r="T39" s="21"/>
    </row>
    <row r="40" spans="1:22" ht="16.2" x14ac:dyDescent="0.25">
      <c r="A40" s="120" t="s">
        <v>201</v>
      </c>
      <c r="B40" s="121"/>
      <c r="C40" s="121"/>
      <c r="D40" s="121"/>
      <c r="E40" s="122"/>
      <c r="F40" s="125"/>
      <c r="G40" s="126"/>
      <c r="H40" s="1" t="s">
        <v>10</v>
      </c>
      <c r="J40" s="21"/>
      <c r="K40" s="125"/>
      <c r="L40" s="126"/>
      <c r="M40" s="1" t="s">
        <v>10</v>
      </c>
      <c r="O40" s="21"/>
      <c r="P40" s="20"/>
      <c r="T40" s="21"/>
    </row>
    <row r="41" spans="1:22" x14ac:dyDescent="0.25">
      <c r="A41" s="115" t="s">
        <v>36</v>
      </c>
      <c r="B41" s="116"/>
      <c r="C41" s="116"/>
      <c r="D41" s="116"/>
      <c r="E41" s="117"/>
      <c r="F41" s="118"/>
      <c r="G41" s="119"/>
      <c r="H41" s="3"/>
      <c r="I41" s="3"/>
      <c r="J41" s="23"/>
      <c r="K41" s="118"/>
      <c r="L41" s="119"/>
      <c r="M41" s="3"/>
      <c r="N41" s="3"/>
      <c r="O41" s="23"/>
      <c r="P41" s="20"/>
      <c r="T41" s="21"/>
    </row>
    <row r="42" spans="1:22" x14ac:dyDescent="0.25">
      <c r="A42" s="120" t="s">
        <v>37</v>
      </c>
      <c r="B42" s="121"/>
      <c r="C42" s="121"/>
      <c r="D42" s="121"/>
      <c r="E42" s="122"/>
      <c r="F42" s="123"/>
      <c r="G42" s="124"/>
      <c r="H42" s="1" t="s">
        <v>10</v>
      </c>
      <c r="J42" s="21"/>
      <c r="K42" s="123"/>
      <c r="L42" s="124"/>
      <c r="M42" s="1" t="s">
        <v>10</v>
      </c>
      <c r="O42" s="21"/>
      <c r="P42" s="20"/>
      <c r="T42" s="21"/>
    </row>
    <row r="43" spans="1:22" x14ac:dyDescent="0.25">
      <c r="A43" s="115" t="s">
        <v>4</v>
      </c>
      <c r="B43" s="116"/>
      <c r="C43" s="116"/>
      <c r="D43" s="116"/>
      <c r="E43" s="117"/>
      <c r="F43" s="118"/>
      <c r="G43" s="119"/>
      <c r="H43" s="3"/>
      <c r="I43" s="3"/>
      <c r="J43" s="23"/>
      <c r="K43" s="118"/>
      <c r="L43" s="119"/>
      <c r="M43" s="3"/>
      <c r="N43" s="3"/>
      <c r="O43" s="23"/>
      <c r="P43" s="20"/>
      <c r="T43" s="21"/>
    </row>
    <row r="44" spans="1:22" ht="16.2" x14ac:dyDescent="0.35">
      <c r="A44" s="120" t="s">
        <v>116</v>
      </c>
      <c r="B44" s="121"/>
      <c r="C44" s="121"/>
      <c r="D44" s="121"/>
      <c r="E44" s="122"/>
      <c r="F44" s="127" t="str">
        <f>IF(F38=0," ",F38/SUM(F31:G34))</f>
        <v xml:space="preserve"> </v>
      </c>
      <c r="G44" s="128"/>
      <c r="H44" s="1" t="s">
        <v>0</v>
      </c>
      <c r="J44" s="21"/>
      <c r="K44" s="127" t="str">
        <f>IF(K38=0," ",K38/SUM(F31:G34))</f>
        <v xml:space="preserve"> </v>
      </c>
      <c r="L44" s="128"/>
      <c r="M44" s="1" t="s">
        <v>0</v>
      </c>
      <c r="O44" s="21"/>
      <c r="P44" s="127" t="str">
        <f>IF(F38=0," ",(F44+K44)/2)</f>
        <v xml:space="preserve"> </v>
      </c>
      <c r="Q44" s="128"/>
      <c r="R44" s="29" t="s">
        <v>0</v>
      </c>
      <c r="S44" s="19"/>
      <c r="T44" s="24"/>
    </row>
    <row r="45" spans="1:22" ht="15" x14ac:dyDescent="0.35">
      <c r="A45" s="115" t="s">
        <v>117</v>
      </c>
      <c r="B45" s="116"/>
      <c r="C45" s="116"/>
      <c r="D45" s="116"/>
      <c r="E45" s="117"/>
      <c r="F45" s="118"/>
      <c r="G45" s="119"/>
      <c r="H45" s="3"/>
      <c r="I45" s="3"/>
      <c r="J45" s="23"/>
      <c r="K45" s="118"/>
      <c r="L45" s="119"/>
      <c r="M45" s="3"/>
      <c r="N45" s="3"/>
      <c r="O45" s="23"/>
      <c r="P45" s="22"/>
      <c r="Q45" s="3"/>
      <c r="R45" s="28"/>
      <c r="S45" s="3"/>
      <c r="T45" s="23"/>
    </row>
    <row r="46" spans="1:22" x14ac:dyDescent="0.25">
      <c r="A46" s="102" t="s">
        <v>35</v>
      </c>
      <c r="B46" s="103"/>
      <c r="C46" s="103"/>
      <c r="D46" s="103"/>
      <c r="E46" s="104"/>
      <c r="F46" s="22" t="s">
        <v>12</v>
      </c>
      <c r="G46" s="35"/>
      <c r="H46" s="3" t="s">
        <v>11</v>
      </c>
      <c r="I46" s="3"/>
      <c r="J46" s="23"/>
      <c r="K46" s="22" t="s">
        <v>12</v>
      </c>
      <c r="L46" s="35"/>
      <c r="M46" s="3" t="s">
        <v>11</v>
      </c>
      <c r="N46" s="3"/>
      <c r="O46" s="23"/>
      <c r="P46" s="22" t="s">
        <v>12</v>
      </c>
      <c r="Q46" s="35"/>
      <c r="R46" s="3" t="s">
        <v>11</v>
      </c>
      <c r="S46" s="3"/>
      <c r="T46" s="23"/>
    </row>
    <row r="48" spans="1:22" ht="27" customHeight="1" x14ac:dyDescent="0.25">
      <c r="A48" s="18" t="s">
        <v>34</v>
      </c>
      <c r="B48" s="19"/>
      <c r="C48" s="19"/>
      <c r="D48" s="19"/>
      <c r="E48" s="24"/>
      <c r="F48" s="79" t="s">
        <v>202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  <row r="49" spans="1:20" ht="14.25" customHeight="1" x14ac:dyDescent="0.25">
      <c r="A49" s="20"/>
      <c r="E49" s="21"/>
      <c r="F49" s="79" t="s">
        <v>126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</row>
    <row r="50" spans="1:20" ht="33" customHeight="1" x14ac:dyDescent="0.25">
      <c r="A50" s="134" t="s">
        <v>203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ht="8.4" customHeight="1" x14ac:dyDescent="0.25"/>
    <row r="52" spans="1:20" ht="26.4" x14ac:dyDescent="0.4">
      <c r="A52" s="2" t="s">
        <v>61</v>
      </c>
      <c r="B52" s="4"/>
      <c r="C52" s="4"/>
      <c r="D52" s="4"/>
      <c r="T52" s="37" t="s">
        <v>18</v>
      </c>
    </row>
    <row r="53" spans="1:20" ht="8.4" customHeight="1" x14ac:dyDescent="0.25">
      <c r="A53" s="4"/>
      <c r="B53" s="4"/>
      <c r="C53" s="4"/>
      <c r="D53" s="4"/>
    </row>
    <row r="54" spans="1:20" x14ac:dyDescent="0.25">
      <c r="A54" s="132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 t="s">
        <v>44</v>
      </c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31.5" customHeight="1" x14ac:dyDescent="0.25">
      <c r="A55" s="133" t="s">
        <v>45</v>
      </c>
      <c r="B55" s="133"/>
      <c r="C55" s="133"/>
      <c r="D55" s="133"/>
      <c r="E55" s="133"/>
      <c r="F55" s="133" t="s">
        <v>124</v>
      </c>
      <c r="G55" s="133"/>
      <c r="H55" s="133"/>
      <c r="I55" s="133"/>
      <c r="J55" s="133"/>
      <c r="K55" s="133" t="s">
        <v>45</v>
      </c>
      <c r="L55" s="133"/>
      <c r="M55" s="133"/>
      <c r="N55" s="133"/>
      <c r="O55" s="133"/>
      <c r="P55" s="133" t="s">
        <v>125</v>
      </c>
      <c r="Q55" s="133"/>
      <c r="R55" s="133"/>
      <c r="S55" s="133"/>
      <c r="T55" s="133"/>
    </row>
    <row r="56" spans="1:20" x14ac:dyDescent="0.25">
      <c r="A56" s="129"/>
      <c r="B56" s="130"/>
      <c r="C56" s="130"/>
      <c r="D56" s="130"/>
      <c r="E56" s="131"/>
      <c r="F56" s="129"/>
      <c r="G56" s="130"/>
      <c r="H56" s="130"/>
      <c r="I56" s="130"/>
      <c r="J56" s="131"/>
      <c r="K56" s="129"/>
      <c r="L56" s="130"/>
      <c r="M56" s="130"/>
      <c r="N56" s="130"/>
      <c r="O56" s="131"/>
      <c r="P56" s="129"/>
      <c r="Q56" s="130"/>
      <c r="R56" s="130"/>
      <c r="S56" s="130"/>
      <c r="T56" s="131"/>
    </row>
    <row r="57" spans="1:20" x14ac:dyDescent="0.25">
      <c r="A57" s="129"/>
      <c r="B57" s="130"/>
      <c r="C57" s="130"/>
      <c r="D57" s="130"/>
      <c r="E57" s="131"/>
      <c r="F57" s="129"/>
      <c r="G57" s="130"/>
      <c r="H57" s="130"/>
      <c r="I57" s="130"/>
      <c r="J57" s="131"/>
      <c r="K57" s="129"/>
      <c r="L57" s="130"/>
      <c r="M57" s="130"/>
      <c r="N57" s="130"/>
      <c r="O57" s="131"/>
      <c r="P57" s="129"/>
      <c r="Q57" s="130"/>
      <c r="R57" s="130"/>
      <c r="S57" s="130"/>
      <c r="T57" s="131"/>
    </row>
    <row r="58" spans="1:20" x14ac:dyDescent="0.25">
      <c r="A58" s="129"/>
      <c r="B58" s="130"/>
      <c r="C58" s="130"/>
      <c r="D58" s="130"/>
      <c r="E58" s="131"/>
      <c r="F58" s="129"/>
      <c r="G58" s="130"/>
      <c r="H58" s="130"/>
      <c r="I58" s="130"/>
      <c r="J58" s="131"/>
      <c r="K58" s="129"/>
      <c r="L58" s="130"/>
      <c r="M58" s="130"/>
      <c r="N58" s="130"/>
      <c r="O58" s="131"/>
      <c r="P58" s="129"/>
      <c r="Q58" s="130"/>
      <c r="R58" s="130"/>
      <c r="S58" s="130"/>
      <c r="T58" s="131"/>
    </row>
    <row r="59" spans="1:20" x14ac:dyDescent="0.25">
      <c r="A59" s="129"/>
      <c r="B59" s="130"/>
      <c r="C59" s="130"/>
      <c r="D59" s="130"/>
      <c r="E59" s="131"/>
      <c r="F59" s="129"/>
      <c r="G59" s="130"/>
      <c r="H59" s="130"/>
      <c r="I59" s="130"/>
      <c r="J59" s="131"/>
      <c r="K59" s="129"/>
      <c r="L59" s="130"/>
      <c r="M59" s="130"/>
      <c r="N59" s="130"/>
      <c r="O59" s="131"/>
      <c r="P59" s="129"/>
      <c r="Q59" s="130"/>
      <c r="R59" s="130"/>
      <c r="S59" s="130"/>
      <c r="T59" s="131"/>
    </row>
    <row r="60" spans="1:20" x14ac:dyDescent="0.25">
      <c r="A60" s="129"/>
      <c r="B60" s="130"/>
      <c r="C60" s="130"/>
      <c r="D60" s="130"/>
      <c r="E60" s="131"/>
      <c r="F60" s="129"/>
      <c r="G60" s="130"/>
      <c r="H60" s="130"/>
      <c r="I60" s="130"/>
      <c r="J60" s="131"/>
      <c r="K60" s="129"/>
      <c r="L60" s="130"/>
      <c r="M60" s="130"/>
      <c r="N60" s="130"/>
      <c r="O60" s="131"/>
      <c r="P60" s="129"/>
      <c r="Q60" s="130"/>
      <c r="R60" s="130"/>
      <c r="S60" s="130"/>
      <c r="T60" s="131"/>
    </row>
    <row r="61" spans="1:20" x14ac:dyDescent="0.25">
      <c r="A61" s="129"/>
      <c r="B61" s="130"/>
      <c r="C61" s="130"/>
      <c r="D61" s="130"/>
      <c r="E61" s="131"/>
      <c r="F61" s="129"/>
      <c r="G61" s="130"/>
      <c r="H61" s="130"/>
      <c r="I61" s="130"/>
      <c r="J61" s="131"/>
      <c r="K61" s="129"/>
      <c r="L61" s="130"/>
      <c r="M61" s="130"/>
      <c r="N61" s="130"/>
      <c r="O61" s="131"/>
      <c r="P61" s="129"/>
      <c r="Q61" s="130"/>
      <c r="R61" s="130"/>
      <c r="S61" s="130"/>
      <c r="T61" s="131"/>
    </row>
    <row r="62" spans="1:20" x14ac:dyDescent="0.25">
      <c r="A62" s="129"/>
      <c r="B62" s="130"/>
      <c r="C62" s="130"/>
      <c r="D62" s="130"/>
      <c r="E62" s="131"/>
      <c r="F62" s="129"/>
      <c r="G62" s="130"/>
      <c r="H62" s="130"/>
      <c r="I62" s="130"/>
      <c r="J62" s="131"/>
      <c r="K62" s="129"/>
      <c r="L62" s="130"/>
      <c r="M62" s="130"/>
      <c r="N62" s="130"/>
      <c r="O62" s="131"/>
      <c r="P62" s="129"/>
      <c r="Q62" s="130"/>
      <c r="R62" s="130"/>
      <c r="S62" s="130"/>
      <c r="T62" s="131"/>
    </row>
    <row r="63" spans="1:20" x14ac:dyDescent="0.25">
      <c r="A63" s="129"/>
      <c r="B63" s="130"/>
      <c r="C63" s="130"/>
      <c r="D63" s="130"/>
      <c r="E63" s="131"/>
      <c r="F63" s="129"/>
      <c r="G63" s="130"/>
      <c r="H63" s="130"/>
      <c r="I63" s="130"/>
      <c r="J63" s="131"/>
      <c r="K63" s="129"/>
      <c r="L63" s="130"/>
      <c r="M63" s="130"/>
      <c r="N63" s="130"/>
      <c r="O63" s="131"/>
      <c r="P63" s="129"/>
      <c r="Q63" s="130"/>
      <c r="R63" s="130"/>
      <c r="S63" s="130"/>
      <c r="T63" s="131"/>
    </row>
    <row r="64" spans="1:20" x14ac:dyDescent="0.25">
      <c r="A64" s="129"/>
      <c r="B64" s="130"/>
      <c r="C64" s="130"/>
      <c r="D64" s="130"/>
      <c r="E64" s="131"/>
      <c r="F64" s="129"/>
      <c r="G64" s="130"/>
      <c r="H64" s="130"/>
      <c r="I64" s="130"/>
      <c r="J64" s="131"/>
      <c r="K64" s="129"/>
      <c r="L64" s="130"/>
      <c r="M64" s="130"/>
      <c r="N64" s="130"/>
      <c r="O64" s="131"/>
      <c r="P64" s="129"/>
      <c r="Q64" s="130"/>
      <c r="R64" s="130"/>
      <c r="S64" s="130"/>
      <c r="T64" s="131"/>
    </row>
    <row r="65" spans="1:20" x14ac:dyDescent="0.25">
      <c r="A65" s="129"/>
      <c r="B65" s="130"/>
      <c r="C65" s="130"/>
      <c r="D65" s="130"/>
      <c r="E65" s="131"/>
      <c r="F65" s="129"/>
      <c r="G65" s="130"/>
      <c r="H65" s="130"/>
      <c r="I65" s="130"/>
      <c r="J65" s="131"/>
      <c r="K65" s="129"/>
      <c r="L65" s="130"/>
      <c r="M65" s="130"/>
      <c r="N65" s="130"/>
      <c r="O65" s="131"/>
      <c r="P65" s="129"/>
      <c r="Q65" s="130"/>
      <c r="R65" s="130"/>
      <c r="S65" s="130"/>
      <c r="T65" s="131"/>
    </row>
    <row r="66" spans="1:20" ht="16.8" x14ac:dyDescent="0.3">
      <c r="A66" s="102" t="s">
        <v>65</v>
      </c>
      <c r="B66" s="103"/>
      <c r="C66" s="103"/>
      <c r="D66" s="103"/>
      <c r="E66" s="104"/>
      <c r="F66" s="136" t="str">
        <f>IF(A56=0," ",(RSQ(A56:A65,F56:F65)))</f>
        <v xml:space="preserve"> </v>
      </c>
      <c r="G66" s="137"/>
      <c r="H66" s="137"/>
      <c r="I66" s="137"/>
      <c r="J66" s="138"/>
      <c r="K66" s="38"/>
      <c r="L66" s="25"/>
      <c r="M66" s="25"/>
      <c r="N66" s="25"/>
      <c r="O66" s="26"/>
      <c r="P66" s="136" t="str">
        <f>IF(K56=0," ",(RSQ(K56:K65,P56:P65)))</f>
        <v xml:space="preserve"> </v>
      </c>
      <c r="Q66" s="137"/>
      <c r="R66" s="137"/>
      <c r="S66" s="137"/>
      <c r="T66" s="138"/>
    </row>
    <row r="67" spans="1:20" x14ac:dyDescent="0.25">
      <c r="B67" s="4"/>
      <c r="C67" s="4"/>
      <c r="D67" s="4"/>
    </row>
  </sheetData>
  <sheetProtection algorithmName="SHA-512" hashValue="W+qbzZwy4gS6aZKxjQljET719byGjCBEpkWAev83PmmAgrZ1j9EBvU1BkBR6l6wBN0zEF2xAEbYZPF5bcFYzRw==" saltValue="LJBDt6Z3cXaATKct/GCyMw==" spinCount="100000" sheet="1" objects="1" scenarios="1"/>
  <mergeCells count="113"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K35:O35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P35:Q35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>
    <tabColor rgb="FFFFC000"/>
  </sheetPr>
  <dimension ref="A1:C124"/>
  <sheetViews>
    <sheetView view="pageLayout" zoomScaleNormal="100" workbookViewId="0">
      <selection activeCell="T6" sqref="T6"/>
    </sheetView>
  </sheetViews>
  <sheetFormatPr baseColWidth="10" defaultColWidth="11.44140625" defaultRowHeight="13.8" x14ac:dyDescent="0.25"/>
  <cols>
    <col min="1" max="1" width="52.88671875" style="1" customWidth="1"/>
    <col min="2" max="2" width="26.109375" style="1" customWidth="1"/>
    <col min="3" max="3" width="5" style="1" customWidth="1"/>
    <col min="4" max="16384" width="11.44140625" style="1"/>
  </cols>
  <sheetData>
    <row r="1" spans="1:3" ht="22.8" x14ac:dyDescent="0.4">
      <c r="A1" s="2" t="s">
        <v>127</v>
      </c>
    </row>
    <row r="2" spans="1:3" ht="12" customHeight="1" x14ac:dyDescent="0.25">
      <c r="C2" s="37" t="s">
        <v>18</v>
      </c>
    </row>
    <row r="3" spans="1:3" s="13" customFormat="1" ht="35.25" customHeight="1" x14ac:dyDescent="0.3">
      <c r="A3" s="11" t="s">
        <v>128</v>
      </c>
      <c r="B3" s="67" t="s">
        <v>118</v>
      </c>
      <c r="C3" s="12" t="s">
        <v>5</v>
      </c>
    </row>
    <row r="4" spans="1:3" s="13" customFormat="1" ht="26.4" x14ac:dyDescent="0.25">
      <c r="A4" s="65" t="s">
        <v>129</v>
      </c>
      <c r="B4" s="14" t="s">
        <v>46</v>
      </c>
      <c r="C4" s="33"/>
    </row>
    <row r="5" spans="1:3" s="13" customFormat="1" ht="66" x14ac:dyDescent="0.3">
      <c r="A5" s="15" t="s">
        <v>130</v>
      </c>
      <c r="B5" s="15" t="s">
        <v>131</v>
      </c>
      <c r="C5" s="33"/>
    </row>
    <row r="6" spans="1:3" s="13" customFormat="1" x14ac:dyDescent="0.25">
      <c r="A6" s="64" t="s">
        <v>132</v>
      </c>
      <c r="B6" s="14" t="s">
        <v>133</v>
      </c>
      <c r="C6" s="33"/>
    </row>
    <row r="7" spans="1:3" s="13" customFormat="1" x14ac:dyDescent="0.3">
      <c r="A7" s="14" t="s">
        <v>134</v>
      </c>
      <c r="B7" s="14" t="s">
        <v>46</v>
      </c>
      <c r="C7" s="33"/>
    </row>
    <row r="8" spans="1:3" s="13" customFormat="1" ht="26.4" x14ac:dyDescent="0.3">
      <c r="A8" s="15" t="s">
        <v>135</v>
      </c>
      <c r="B8" s="14" t="s">
        <v>133</v>
      </c>
      <c r="C8" s="33"/>
    </row>
    <row r="9" spans="1:3" s="13" customFormat="1" ht="26.4" x14ac:dyDescent="0.3">
      <c r="A9" s="15" t="s">
        <v>136</v>
      </c>
      <c r="B9" s="68" t="s">
        <v>46</v>
      </c>
      <c r="C9" s="33"/>
    </row>
    <row r="10" spans="1:3" s="13" customFormat="1" x14ac:dyDescent="0.25">
      <c r="A10" s="64" t="s">
        <v>137</v>
      </c>
      <c r="B10" s="14" t="s">
        <v>138</v>
      </c>
      <c r="C10" s="33"/>
    </row>
    <row r="11" spans="1:3" s="13" customFormat="1" x14ac:dyDescent="0.3">
      <c r="A11" s="14" t="s">
        <v>58</v>
      </c>
      <c r="B11" s="14" t="s">
        <v>46</v>
      </c>
      <c r="C11" s="33"/>
    </row>
    <row r="12" spans="1:3" s="13" customFormat="1" x14ac:dyDescent="0.25">
      <c r="A12" s="64" t="s">
        <v>139</v>
      </c>
      <c r="B12" s="14" t="s">
        <v>138</v>
      </c>
      <c r="C12" s="33"/>
    </row>
    <row r="13" spans="1:3" s="13" customFormat="1" ht="26.4" x14ac:dyDescent="0.25">
      <c r="A13" s="65" t="s">
        <v>140</v>
      </c>
      <c r="B13" s="15" t="s">
        <v>119</v>
      </c>
      <c r="C13" s="33"/>
    </row>
    <row r="14" spans="1:3" s="13" customFormat="1" x14ac:dyDescent="0.25">
      <c r="A14" s="64" t="s">
        <v>141</v>
      </c>
      <c r="B14" s="14" t="s">
        <v>138</v>
      </c>
      <c r="C14" s="33"/>
    </row>
    <row r="15" spans="1:3" s="13" customFormat="1" x14ac:dyDescent="0.3">
      <c r="A15" s="14" t="s">
        <v>142</v>
      </c>
      <c r="B15" s="14" t="s">
        <v>46</v>
      </c>
      <c r="C15" s="33"/>
    </row>
    <row r="16" spans="1:3" s="13" customFormat="1" x14ac:dyDescent="0.3">
      <c r="A16" s="15" t="s">
        <v>56</v>
      </c>
      <c r="B16" s="14" t="s">
        <v>102</v>
      </c>
      <c r="C16" s="33"/>
    </row>
    <row r="17" spans="1:3" s="13" customFormat="1" x14ac:dyDescent="0.25">
      <c r="A17" s="64" t="s">
        <v>143</v>
      </c>
      <c r="B17" s="14" t="s">
        <v>102</v>
      </c>
      <c r="C17" s="33"/>
    </row>
    <row r="18" spans="1:3" s="13" customFormat="1" x14ac:dyDescent="0.25">
      <c r="A18" s="64" t="s">
        <v>55</v>
      </c>
      <c r="B18" s="15" t="s">
        <v>47</v>
      </c>
      <c r="C18" s="33"/>
    </row>
    <row r="19" spans="1:3" s="13" customFormat="1" ht="26.4" x14ac:dyDescent="0.25">
      <c r="A19" s="65" t="s">
        <v>120</v>
      </c>
      <c r="B19" s="15" t="s">
        <v>46</v>
      </c>
      <c r="C19" s="33"/>
    </row>
    <row r="20" spans="1:3" s="13" customFormat="1" x14ac:dyDescent="0.3">
      <c r="A20" s="15" t="s">
        <v>144</v>
      </c>
      <c r="B20" s="14" t="s">
        <v>138</v>
      </c>
      <c r="C20" s="33"/>
    </row>
    <row r="21" spans="1:3" s="13" customFormat="1" x14ac:dyDescent="0.3">
      <c r="A21" s="14" t="s">
        <v>145</v>
      </c>
      <c r="B21" s="68" t="s">
        <v>102</v>
      </c>
      <c r="C21" s="33"/>
    </row>
    <row r="22" spans="1:3" s="13" customFormat="1" ht="39.6" x14ac:dyDescent="0.3">
      <c r="A22" s="15" t="s">
        <v>146</v>
      </c>
      <c r="B22" s="15" t="s">
        <v>147</v>
      </c>
      <c r="C22" s="33"/>
    </row>
    <row r="23" spans="1:3" s="13" customFormat="1" x14ac:dyDescent="0.3">
      <c r="A23" s="14" t="s">
        <v>148</v>
      </c>
      <c r="B23" s="68" t="s">
        <v>47</v>
      </c>
      <c r="C23" s="33"/>
    </row>
    <row r="24" spans="1:3" s="13" customFormat="1" x14ac:dyDescent="0.3">
      <c r="A24" s="14" t="s">
        <v>57</v>
      </c>
      <c r="B24" s="68" t="s">
        <v>47</v>
      </c>
      <c r="C24" s="33"/>
    </row>
    <row r="25" spans="1:3" s="13" customFormat="1" x14ac:dyDescent="0.3">
      <c r="A25" s="14" t="s">
        <v>149</v>
      </c>
      <c r="B25" s="68" t="s">
        <v>47</v>
      </c>
      <c r="C25" s="33"/>
    </row>
    <row r="26" spans="1:3" s="13" customFormat="1" x14ac:dyDescent="0.3">
      <c r="A26" s="14" t="s">
        <v>60</v>
      </c>
      <c r="B26" s="68" t="s">
        <v>46</v>
      </c>
      <c r="C26" s="33"/>
    </row>
    <row r="27" spans="1:3" s="13" customFormat="1" x14ac:dyDescent="0.3">
      <c r="A27" s="14" t="s">
        <v>121</v>
      </c>
      <c r="B27" s="14" t="s">
        <v>138</v>
      </c>
      <c r="C27" s="33"/>
    </row>
    <row r="28" spans="1:3" s="13" customFormat="1" x14ac:dyDescent="0.3">
      <c r="A28" s="14" t="s">
        <v>150</v>
      </c>
      <c r="B28" s="14" t="s">
        <v>46</v>
      </c>
      <c r="C28" s="33"/>
    </row>
    <row r="29" spans="1:3" s="13" customFormat="1" x14ac:dyDescent="0.3">
      <c r="A29" s="14" t="s">
        <v>151</v>
      </c>
      <c r="B29" s="14" t="s">
        <v>102</v>
      </c>
      <c r="C29" s="33"/>
    </row>
    <row r="30" spans="1:3" s="13" customFormat="1" x14ac:dyDescent="0.3">
      <c r="A30" s="14" t="s">
        <v>152</v>
      </c>
      <c r="B30" s="14" t="s">
        <v>138</v>
      </c>
      <c r="C30" s="33"/>
    </row>
    <row r="31" spans="1:3" s="13" customFormat="1" x14ac:dyDescent="0.3">
      <c r="A31" s="14" t="s">
        <v>153</v>
      </c>
      <c r="B31" s="14" t="s">
        <v>138</v>
      </c>
      <c r="C31" s="33"/>
    </row>
    <row r="32" spans="1:3" s="13" customFormat="1" x14ac:dyDescent="0.3">
      <c r="A32" s="15" t="s">
        <v>154</v>
      </c>
      <c r="B32" s="14" t="s">
        <v>138</v>
      </c>
      <c r="C32" s="33"/>
    </row>
    <row r="33" spans="1:3" s="13" customFormat="1" ht="18" customHeight="1" x14ac:dyDescent="0.3">
      <c r="A33" s="6" t="s">
        <v>155</v>
      </c>
      <c r="B33" s="16"/>
      <c r="C33" s="139"/>
    </row>
    <row r="34" spans="1:3" s="13" customFormat="1" ht="60" customHeight="1" x14ac:dyDescent="0.25">
      <c r="A34" s="7"/>
      <c r="B34" s="8" t="s">
        <v>156</v>
      </c>
      <c r="C34" s="140"/>
    </row>
    <row r="35" spans="1:3" s="13" customFormat="1" ht="18" customHeight="1" x14ac:dyDescent="0.25">
      <c r="A35" s="7"/>
      <c r="B35" s="7"/>
      <c r="C35" s="140"/>
    </row>
    <row r="36" spans="1:3" s="13" customFormat="1" ht="18" customHeight="1" x14ac:dyDescent="0.25">
      <c r="A36" s="7"/>
      <c r="B36" s="7"/>
      <c r="C36" s="140"/>
    </row>
    <row r="37" spans="1:3" s="13" customFormat="1" ht="18" customHeight="1" x14ac:dyDescent="0.25">
      <c r="A37" s="7"/>
      <c r="B37" s="9" t="s">
        <v>157</v>
      </c>
      <c r="C37" s="140"/>
    </row>
    <row r="38" spans="1:3" s="13" customFormat="1" ht="18" customHeight="1" x14ac:dyDescent="0.25">
      <c r="A38" s="7"/>
      <c r="B38" s="7"/>
      <c r="C38" s="140"/>
    </row>
    <row r="39" spans="1:3" s="13" customFormat="1" ht="18" customHeight="1" x14ac:dyDescent="0.25">
      <c r="A39" s="10"/>
      <c r="B39" s="10"/>
      <c r="C39" s="141"/>
    </row>
    <row r="40" spans="1:3" s="13" customFormat="1" ht="18" customHeight="1" x14ac:dyDescent="0.3">
      <c r="A40" s="15" t="s">
        <v>122</v>
      </c>
      <c r="B40" s="69" t="s">
        <v>46</v>
      </c>
      <c r="C40" s="33"/>
    </row>
    <row r="41" spans="1:3" x14ac:dyDescent="0.25">
      <c r="A41" s="15" t="s">
        <v>158</v>
      </c>
      <c r="B41" s="69" t="s">
        <v>46</v>
      </c>
      <c r="C41" s="33"/>
    </row>
    <row r="42" spans="1:3" ht="26.4" x14ac:dyDescent="0.25">
      <c r="A42" s="15" t="s">
        <v>159</v>
      </c>
      <c r="B42" s="69" t="s">
        <v>160</v>
      </c>
      <c r="C42" s="33"/>
    </row>
    <row r="43" spans="1:3" ht="26.4" x14ac:dyDescent="0.25">
      <c r="A43" s="15" t="s">
        <v>161</v>
      </c>
      <c r="B43" s="69" t="s">
        <v>103</v>
      </c>
      <c r="C43" s="33"/>
    </row>
    <row r="44" spans="1:3" ht="26.4" x14ac:dyDescent="0.25">
      <c r="A44" s="15" t="s">
        <v>162</v>
      </c>
      <c r="B44" s="69" t="s">
        <v>103</v>
      </c>
      <c r="C44" s="33"/>
    </row>
    <row r="45" spans="1:3" x14ac:dyDescent="0.25">
      <c r="A45" s="15" t="s">
        <v>163</v>
      </c>
      <c r="B45" s="68" t="s">
        <v>102</v>
      </c>
      <c r="C45" s="33"/>
    </row>
    <row r="46" spans="1:3" ht="54" customHeight="1" x14ac:dyDescent="0.25">
      <c r="A46" s="142" t="s">
        <v>164</v>
      </c>
      <c r="B46" s="143"/>
      <c r="C46" s="144"/>
    </row>
    <row r="47" spans="1:3" ht="33" customHeight="1" x14ac:dyDescent="0.25">
      <c r="A47" s="142" t="s">
        <v>165</v>
      </c>
      <c r="B47" s="143"/>
      <c r="C47" s="144"/>
    </row>
    <row r="48" spans="1:3" ht="45.75" customHeight="1" x14ac:dyDescent="0.25">
      <c r="A48" s="142" t="s">
        <v>166</v>
      </c>
      <c r="B48" s="143"/>
      <c r="C48" s="144"/>
    </row>
    <row r="49" spans="1:3" x14ac:dyDescent="0.25">
      <c r="A49" s="148"/>
      <c r="B49" s="148"/>
      <c r="C49" s="148"/>
    </row>
    <row r="50" spans="1:3" x14ac:dyDescent="0.25">
      <c r="A50" s="97" t="s">
        <v>123</v>
      </c>
      <c r="B50" s="148"/>
      <c r="C50" s="98"/>
    </row>
    <row r="51" spans="1:3" x14ac:dyDescent="0.25">
      <c r="A51" s="97" t="s">
        <v>167</v>
      </c>
      <c r="B51" s="148"/>
      <c r="C51" s="98"/>
    </row>
    <row r="52" spans="1:3" ht="42" customHeight="1" x14ac:dyDescent="0.25">
      <c r="A52" s="142" t="s">
        <v>207</v>
      </c>
      <c r="B52" s="143"/>
      <c r="C52" s="144"/>
    </row>
    <row r="53" spans="1:3" x14ac:dyDescent="0.25">
      <c r="A53" s="97" t="s">
        <v>168</v>
      </c>
      <c r="B53" s="148"/>
      <c r="C53" s="98"/>
    </row>
    <row r="54" spans="1:3" ht="28.5" customHeight="1" x14ac:dyDescent="0.25">
      <c r="A54" s="149" t="s">
        <v>206</v>
      </c>
      <c r="B54" s="150"/>
      <c r="C54" s="151"/>
    </row>
    <row r="55" spans="1:3" ht="14.25" customHeight="1" x14ac:dyDescent="0.25">
      <c r="A55" s="4"/>
      <c r="B55" s="4"/>
      <c r="C55" s="4"/>
    </row>
    <row r="56" spans="1:3" ht="54" customHeight="1" x14ac:dyDescent="0.25">
      <c r="A56" s="145" t="s">
        <v>169</v>
      </c>
      <c r="B56" s="146"/>
      <c r="C56" s="147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B123" s="4"/>
      <c r="C123" s="4"/>
    </row>
    <row r="124" spans="1:3" x14ac:dyDescent="0.25">
      <c r="B124" s="4"/>
      <c r="C124" s="4"/>
    </row>
  </sheetData>
  <sheetProtection algorithmName="SHA-512" hashValue="480CoJMzspNQ+vO/u1TO6xEZ4mvi8nDN/7mYvLH8yrlEVtPq9t2zVHebxYVvm/Ibgs+dfT3fBGMZNz+NW+IK7A==" saltValue="LyMfuAUXqXbAEkW8Uf9t0A==" spinCount="100000" sheet="1" objects="1" scenarios="1"/>
  <mergeCells count="11">
    <mergeCell ref="C33:C39"/>
    <mergeCell ref="A46:C46"/>
    <mergeCell ref="A47:C47"/>
    <mergeCell ref="A56:C56"/>
    <mergeCell ref="A53:C53"/>
    <mergeCell ref="A51:C51"/>
    <mergeCell ref="A48:C48"/>
    <mergeCell ref="A49:C49"/>
    <mergeCell ref="A50:C50"/>
    <mergeCell ref="A52:C52"/>
    <mergeCell ref="A54:C5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2024.3
</oddHeader>
    <oddFooter>&amp;R Pagina &amp;P</oddFooter>
  </headerFooter>
  <rowBreaks count="1" manualBreakCount="1">
    <brk id="3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5" ma:contentTypeDescription="Create a new document." ma:contentTypeScope="" ma:versionID="fbd0640b3d306804672d321c1ab9023d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f584a69666580f70eee65f3c3a94f408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B93F205-305B-4682-8D6C-9C0FF165B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85B66F-E04B-4E0A-97D7-D0FAB8D313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EF895B-369D-4146-8825-DAA66A42FF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25</vt:i4>
      </vt:variant>
    </vt:vector>
  </HeadingPairs>
  <TitlesOfParts>
    <vt:vector size="49" baseType="lpstr">
      <vt:lpstr>Verifica</vt:lpstr>
      <vt:lpstr>Riepilogo</vt:lpstr>
      <vt:lpstr>Dati dell’edificio</vt:lpstr>
      <vt:lpstr>Zona 1</vt:lpstr>
      <vt:lpstr>Zona 2</vt:lpstr>
      <vt:lpstr>Zona 3</vt:lpstr>
      <vt:lpstr>Zona 4</vt:lpstr>
      <vt:lpstr>Zona 5</vt:lpstr>
      <vt:lpstr>Zona 6</vt:lpstr>
      <vt:lpstr>Zona 7</vt:lpstr>
      <vt:lpstr>Zona 8</vt:lpstr>
      <vt:lpstr>Zona 9</vt:lpstr>
      <vt:lpstr>Zona 10</vt:lpstr>
      <vt:lpstr>Zona 11</vt:lpstr>
      <vt:lpstr>Zona 12</vt:lpstr>
      <vt:lpstr>Zona 13</vt:lpstr>
      <vt:lpstr>Zona 14</vt:lpstr>
      <vt:lpstr>Zona 15</vt:lpstr>
      <vt:lpstr>Zona 16</vt:lpstr>
      <vt:lpstr>Zona 17</vt:lpstr>
      <vt:lpstr>Zona 18</vt:lpstr>
      <vt:lpstr>Zona 19</vt:lpstr>
      <vt:lpstr>Zona 20</vt:lpstr>
      <vt:lpstr>Preparazione</vt:lpstr>
      <vt:lpstr>Bauart2</vt:lpstr>
      <vt:lpstr>'Dati dell’edificio'!Druckbereich</vt:lpstr>
      <vt:lpstr>Riepilogo!Druckbereich</vt:lpstr>
      <vt:lpstr>Verifica!Druckbereich</vt:lpstr>
      <vt:lpstr>'Zona 1'!Druckbereich</vt:lpstr>
      <vt:lpstr>'Zona 10'!Druckbereich</vt:lpstr>
      <vt:lpstr>'Zona 11'!Druckbereich</vt:lpstr>
      <vt:lpstr>'Zona 12'!Druckbereich</vt:lpstr>
      <vt:lpstr>'Zona 13'!Druckbereich</vt:lpstr>
      <vt:lpstr>'Zona 14'!Druckbereich</vt:lpstr>
      <vt:lpstr>'Zona 15'!Druckbereich</vt:lpstr>
      <vt:lpstr>'Zona 16'!Druckbereich</vt:lpstr>
      <vt:lpstr>'Zona 17'!Druckbereich</vt:lpstr>
      <vt:lpstr>'Zona 18'!Druckbereich</vt:lpstr>
      <vt:lpstr>'Zona 19'!Druckbereich</vt:lpstr>
      <vt:lpstr>'Zona 2'!Druckbereich</vt:lpstr>
      <vt:lpstr>'Zona 20'!Druckbereich</vt:lpstr>
      <vt:lpstr>'Zona 3'!Druckbereich</vt:lpstr>
      <vt:lpstr>'Zona 4'!Druckbereich</vt:lpstr>
      <vt:lpstr>'Zona 5'!Druckbereich</vt:lpstr>
      <vt:lpstr>'Zona 6'!Druckbereich</vt:lpstr>
      <vt:lpstr>'Zona 7'!Druckbereich</vt:lpstr>
      <vt:lpstr>'Zona 8'!Druckbereich</vt:lpstr>
      <vt:lpstr>'Zona 9'!Druckbereich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2023-11-17T10:35:20Z</cp:lastPrinted>
  <dcterms:created xsi:type="dcterms:W3CDTF">2016-11-18T13:49:01Z</dcterms:created>
  <dcterms:modified xsi:type="dcterms:W3CDTF">2024-07-01T20:03:05Z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2023-02-22T10:01:10Z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976ec910-3b53-488f-9a8e-0e38c9dff18e</vt:lpwstr>
  </property>
  <property fmtid="{D5CDD505-2E9C-101B-9397-08002B2CF9AE}" pid="8" name="MSIP_Label_e8b0afbd-3cf7-4707-aee4-8dc9d855de29_ContentBits">
    <vt:lpwstr>0</vt:lpwstr>
  </property>
</Properties>
</file>