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1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2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3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4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15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16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17.xml" ContentType="application/vnd.openxmlformats-officedocument.drawing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18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19.xml" ContentType="application/vnd.openxmlformats-officedocument.drawing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20.xml" ContentType="application/vnd.openxmlformats-officedocument.drawing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drawings/drawing21.xml" ContentType="application/vnd.openxmlformats-officedocument.drawing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drawings/drawing2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codeName="Questa_cartella_di_lavoro" defaultThemeVersion="124226"/>
  <mc:AlternateContent xmlns:mc="http://schemas.openxmlformats.org/markup-compatibility/2006">
    <mc:Choice Requires="x15">
      <x15ac:absPath xmlns:x15ac="http://schemas.microsoft.com/office/spreadsheetml/2010/11/ac" url="https://mst239701.sharepoint.com/sites/Files/01Daten/03_Zertifizierung/01_Dokumente/03_Minergie_Hilfstools/05_Luftdichtheit/04_NWF_Luftdichtheitsmessung/01_Gültig/01_Offene_Dateien/"/>
    </mc:Choice>
  </mc:AlternateContent>
  <xr:revisionPtr revIDLastSave="24" documentId="8_{1340F321-F4EC-4CD4-8A17-79655D25DE44}" xr6:coauthVersionLast="47" xr6:coauthVersionMax="47" xr10:uidLastSave="{64F185D1-4638-45A9-9C3B-0E6D64C98825}"/>
  <bookViews>
    <workbookView xWindow="-28920" yWindow="-120" windowWidth="29040" windowHeight="15840" tabRatio="688" xr2:uid="{00000000-000D-0000-FFFF-FFFF00000000}"/>
  </bookViews>
  <sheets>
    <sheet name="Verifica" sheetId="1" r:id="rId1"/>
    <sheet name="Riepilogo" sheetId="8" r:id="rId2"/>
    <sheet name="Dati dell’edificio" sheetId="28" r:id="rId3"/>
    <sheet name="Zona 1" sheetId="7" r:id="rId4"/>
    <sheet name="Zona 2" sheetId="29" r:id="rId5"/>
    <sheet name="Zona 3" sheetId="34" r:id="rId6"/>
    <sheet name="Zona 4" sheetId="32" r:id="rId7"/>
    <sheet name="Zona 5" sheetId="33" r:id="rId8"/>
    <sheet name="Zona 6" sheetId="30" r:id="rId9"/>
    <sheet name="Zona 7" sheetId="31" r:id="rId10"/>
    <sheet name="Zona 8" sheetId="35" r:id="rId11"/>
    <sheet name="Zona 9" sheetId="36" r:id="rId12"/>
    <sheet name="Zona 10" sheetId="39" r:id="rId13"/>
    <sheet name="Zona 11" sheetId="40" r:id="rId14"/>
    <sheet name="Zona 12" sheetId="38" r:id="rId15"/>
    <sheet name="Zona 13" sheetId="37" r:id="rId16"/>
    <sheet name="Zona 14" sheetId="41" r:id="rId17"/>
    <sheet name="Zona 15" sheetId="42" r:id="rId18"/>
    <sheet name="Zona 16" sheetId="43" r:id="rId19"/>
    <sheet name="Zona 17" sheetId="44" r:id="rId20"/>
    <sheet name="Zona 18" sheetId="45" r:id="rId21"/>
    <sheet name="Zona 19" sheetId="46" r:id="rId22"/>
    <sheet name="Zona 20" sheetId="47" r:id="rId23"/>
    <sheet name="Preparazione" sheetId="4" r:id="rId24"/>
  </sheets>
  <definedNames>
    <definedName name="Bauart" localSheetId="2">'Dati dell’edificio'!#REF!</definedName>
    <definedName name="Bauart" localSheetId="23">Preparazione!#REF!</definedName>
    <definedName name="Bauart" localSheetId="1">Riepilogo!#REF!</definedName>
    <definedName name="Bauart" localSheetId="3">'Zona 1'!#REF!</definedName>
    <definedName name="Bauart" localSheetId="12">'Zona 10'!#REF!</definedName>
    <definedName name="Bauart" localSheetId="13">'Zona 11'!#REF!</definedName>
    <definedName name="Bauart" localSheetId="14">'Zona 12'!#REF!</definedName>
    <definedName name="Bauart" localSheetId="15">'Zona 13'!#REF!</definedName>
    <definedName name="Bauart" localSheetId="16">'Zona 14'!#REF!</definedName>
    <definedName name="Bauart" localSheetId="17">'Zona 15'!#REF!</definedName>
    <definedName name="Bauart" localSheetId="18">'Zona 16'!#REF!</definedName>
    <definedName name="Bauart" localSheetId="19">'Zona 17'!#REF!</definedName>
    <definedName name="Bauart" localSheetId="20">'Zona 18'!#REF!</definedName>
    <definedName name="Bauart" localSheetId="21">'Zona 19'!#REF!</definedName>
    <definedName name="Bauart" localSheetId="4">'Zona 2'!#REF!</definedName>
    <definedName name="Bauart" localSheetId="22">'Zona 20'!#REF!</definedName>
    <definedName name="Bauart" localSheetId="5">'Zona 3'!#REF!</definedName>
    <definedName name="Bauart" localSheetId="6">'Zona 4'!#REF!</definedName>
    <definedName name="Bauart" localSheetId="7">'Zona 5'!#REF!</definedName>
    <definedName name="Bauart" localSheetId="8">'Zona 6'!#REF!</definedName>
    <definedName name="Bauart" localSheetId="9">'Zona 7'!#REF!</definedName>
    <definedName name="Bauart" localSheetId="10">'Zona 8'!#REF!</definedName>
    <definedName name="Bauart" localSheetId="11">'Zona 9'!#REF!</definedName>
    <definedName name="Bauart">Verifica!#REF!</definedName>
    <definedName name="Bauart2" localSheetId="2">'Dati dell’edificio'!#REF!</definedName>
    <definedName name="Bauart2" localSheetId="1">Riepilogo!#REF!</definedName>
    <definedName name="Bauart2" localSheetId="3">'Zona 1'!#REF!</definedName>
    <definedName name="Bauart2" localSheetId="12">'Zona 10'!#REF!</definedName>
    <definedName name="Bauart2" localSheetId="13">'Zona 11'!#REF!</definedName>
    <definedName name="Bauart2" localSheetId="14">'Zona 12'!#REF!</definedName>
    <definedName name="Bauart2" localSheetId="15">'Zona 13'!#REF!</definedName>
    <definedName name="Bauart2" localSheetId="16">'Zona 14'!#REF!</definedName>
    <definedName name="Bauart2" localSheetId="17">'Zona 15'!#REF!</definedName>
    <definedName name="Bauart2" localSheetId="18">'Zona 16'!#REF!</definedName>
    <definedName name="Bauart2" localSheetId="19">'Zona 17'!#REF!</definedName>
    <definedName name="Bauart2" localSheetId="20">'Zona 18'!#REF!</definedName>
    <definedName name="Bauart2" localSheetId="21">'Zona 19'!#REF!</definedName>
    <definedName name="Bauart2" localSheetId="4">'Zona 2'!#REF!</definedName>
    <definedName name="Bauart2" localSheetId="22">'Zona 20'!#REF!</definedName>
    <definedName name="Bauart2" localSheetId="5">'Zona 3'!#REF!</definedName>
    <definedName name="Bauart2" localSheetId="6">'Zona 4'!#REF!</definedName>
    <definedName name="Bauart2" localSheetId="7">'Zona 5'!#REF!</definedName>
    <definedName name="Bauart2" localSheetId="8">'Zona 6'!#REF!</definedName>
    <definedName name="Bauart2" localSheetId="9">'Zona 7'!#REF!</definedName>
    <definedName name="Bauart2" localSheetId="10">'Zona 8'!#REF!</definedName>
    <definedName name="Bauart2" localSheetId="11">'Zona 9'!#REF!</definedName>
    <definedName name="Bauart2">Verifica!$U$33</definedName>
    <definedName name="_xlnm.Print_Area" localSheetId="2">'Dati dell’edificio'!$A$1:$V$25</definedName>
    <definedName name="_xlnm.Print_Area" localSheetId="1">Riepilogo!$A$1:$M$25</definedName>
    <definedName name="_xlnm.Print_Area" localSheetId="0">Verifica!$A$1:$X$46</definedName>
    <definedName name="_xlnm.Print_Area" localSheetId="3">'Zona 1'!$A$3:$X$49</definedName>
    <definedName name="_xlnm.Print_Area" localSheetId="12">'Zona 10'!$A$3:$X$49</definedName>
    <definedName name="_xlnm.Print_Area" localSheetId="13">'Zona 11'!$A$3:$X$49</definedName>
    <definedName name="_xlnm.Print_Area" localSheetId="14">'Zona 12'!$A$3:$X$49</definedName>
    <definedName name="_xlnm.Print_Area" localSheetId="15">'Zona 13'!$A$3:$X$49</definedName>
    <definedName name="_xlnm.Print_Area" localSheetId="16">'Zona 14'!$A$3:$X$49</definedName>
    <definedName name="_xlnm.Print_Area" localSheetId="17">'Zona 15'!$A$3:$X$49</definedName>
    <definedName name="_xlnm.Print_Area" localSheetId="18">'Zona 16'!$A$3:$X$49</definedName>
    <definedName name="_xlnm.Print_Area" localSheetId="19">'Zona 17'!$A$3:$X$49</definedName>
    <definedName name="_xlnm.Print_Area" localSheetId="20">'Zona 18'!$A$3:$X$49</definedName>
    <definedName name="_xlnm.Print_Area" localSheetId="21">'Zona 19'!$A$3:$X$49</definedName>
    <definedName name="_xlnm.Print_Area" localSheetId="4">'Zona 2'!$A$3:$X$49</definedName>
    <definedName name="_xlnm.Print_Area" localSheetId="22">'Zona 20'!$A$3:$X$49</definedName>
    <definedName name="_xlnm.Print_Area" localSheetId="5">'Zona 3'!$A$3:$X$49</definedName>
    <definedName name="_xlnm.Print_Area" localSheetId="6">'Zona 4'!$A$3:$X$49</definedName>
    <definedName name="_xlnm.Print_Area" localSheetId="7">'Zona 5'!$A$3:$X$49</definedName>
    <definedName name="_xlnm.Print_Area" localSheetId="8">'Zona 6'!$A$3:$X$49</definedName>
    <definedName name="_xlnm.Print_Area" localSheetId="9">'Zona 7'!$A$3:$X$49</definedName>
    <definedName name="_xlnm.Print_Area" localSheetId="10">'Zona 8'!$A$3:$X$49</definedName>
    <definedName name="_xlnm.Print_Area" localSheetId="11">'Zona 9'!$A$3:$X$49</definedName>
    <definedName name="Energiestandard" localSheetId="2">'Dati dell’edificio'!#REF!</definedName>
    <definedName name="Energiestandard" localSheetId="23">Preparazione!#REF!</definedName>
    <definedName name="Energiestandard" localSheetId="1">Riepilogo!#REF!</definedName>
    <definedName name="Energiestandard" localSheetId="3">'Zona 1'!#REF!</definedName>
    <definedName name="Energiestandard" localSheetId="12">'Zona 10'!#REF!</definedName>
    <definedName name="Energiestandard" localSheetId="13">'Zona 11'!#REF!</definedName>
    <definedName name="Energiestandard" localSheetId="14">'Zona 12'!#REF!</definedName>
    <definedName name="Energiestandard" localSheetId="15">'Zona 13'!#REF!</definedName>
    <definedName name="Energiestandard" localSheetId="16">'Zona 14'!#REF!</definedName>
    <definedName name="Energiestandard" localSheetId="17">'Zona 15'!#REF!</definedName>
    <definedName name="Energiestandard" localSheetId="18">'Zona 16'!#REF!</definedName>
    <definedName name="Energiestandard" localSheetId="19">'Zona 17'!#REF!</definedName>
    <definedName name="Energiestandard" localSheetId="20">'Zona 18'!#REF!</definedName>
    <definedName name="Energiestandard" localSheetId="21">'Zona 19'!#REF!</definedName>
    <definedName name="Energiestandard" localSheetId="4">'Zona 2'!#REF!</definedName>
    <definedName name="Energiestandard" localSheetId="22">'Zona 20'!#REF!</definedName>
    <definedName name="Energiestandard" localSheetId="5">'Zona 3'!#REF!</definedName>
    <definedName name="Energiestandard" localSheetId="6">'Zona 4'!#REF!</definedName>
    <definedName name="Energiestandard" localSheetId="7">'Zona 5'!#REF!</definedName>
    <definedName name="Energiestandard" localSheetId="8">'Zona 6'!#REF!</definedName>
    <definedName name="Energiestandard" localSheetId="9">'Zona 7'!#REF!</definedName>
    <definedName name="Energiestandard" localSheetId="10">'Zona 8'!#REF!</definedName>
    <definedName name="Energiestandard" localSheetId="11">'Zona 9'!#REF!</definedName>
    <definedName name="Energiestandard">Verifica!#REF!</definedName>
    <definedName name="Energiestandard2" localSheetId="2">'Dati dell’edificio'!#REF!</definedName>
    <definedName name="Energiestandard2" localSheetId="1">Riepilogo!#REF!</definedName>
    <definedName name="Energiestandard2" localSheetId="3">'Zona 1'!#REF!</definedName>
    <definedName name="Energiestandard2" localSheetId="12">'Zona 10'!#REF!</definedName>
    <definedName name="Energiestandard2" localSheetId="13">'Zona 11'!#REF!</definedName>
    <definedName name="Energiestandard2" localSheetId="14">'Zona 12'!#REF!</definedName>
    <definedName name="Energiestandard2" localSheetId="15">'Zona 13'!#REF!</definedName>
    <definedName name="Energiestandard2" localSheetId="16">'Zona 14'!#REF!</definedName>
    <definedName name="Energiestandard2" localSheetId="17">'Zona 15'!#REF!</definedName>
    <definedName name="Energiestandard2" localSheetId="18">'Zona 16'!#REF!</definedName>
    <definedName name="Energiestandard2" localSheetId="19">'Zona 17'!#REF!</definedName>
    <definedName name="Energiestandard2" localSheetId="20">'Zona 18'!#REF!</definedName>
    <definedName name="Energiestandard2" localSheetId="21">'Zona 19'!#REF!</definedName>
    <definedName name="Energiestandard2" localSheetId="4">'Zona 2'!#REF!</definedName>
    <definedName name="Energiestandard2" localSheetId="22">'Zona 20'!#REF!</definedName>
    <definedName name="Energiestandard2" localSheetId="5">'Zona 3'!#REF!</definedName>
    <definedName name="Energiestandard2" localSheetId="6">'Zona 4'!#REF!</definedName>
    <definedName name="Energiestandard2" localSheetId="7">'Zona 5'!#REF!</definedName>
    <definedName name="Energiestandard2" localSheetId="8">'Zona 6'!#REF!</definedName>
    <definedName name="Energiestandard2" localSheetId="9">'Zona 7'!#REF!</definedName>
    <definedName name="Energiestandard2" localSheetId="10">'Zona 8'!#REF!</definedName>
    <definedName name="Energiestandard2" localSheetId="11">'Zona 9'!#REF!</definedName>
    <definedName name="Energiestandard2">Verifica!$U$31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5" i="29" l="1"/>
  <c r="F35" i="34"/>
  <c r="F35" i="32"/>
  <c r="F35" i="33"/>
  <c r="F35" i="30"/>
  <c r="F35" i="31"/>
  <c r="F35" i="35"/>
  <c r="F35" i="36"/>
  <c r="F35" i="39"/>
  <c r="F35" i="40"/>
  <c r="F35" i="38"/>
  <c r="F35" i="37"/>
  <c r="F35" i="41"/>
  <c r="F35" i="42"/>
  <c r="F35" i="43"/>
  <c r="F35" i="44"/>
  <c r="F35" i="45"/>
  <c r="F35" i="46"/>
  <c r="F35" i="47"/>
  <c r="F35" i="7"/>
  <c r="K44" i="29"/>
  <c r="K44" i="34"/>
  <c r="K44" i="32"/>
  <c r="K44" i="33"/>
  <c r="K44" i="30"/>
  <c r="K44" i="31"/>
  <c r="K44" i="35"/>
  <c r="K44" i="36"/>
  <c r="K44" i="39"/>
  <c r="K44" i="40"/>
  <c r="K44" i="38"/>
  <c r="K44" i="37"/>
  <c r="K44" i="41"/>
  <c r="K44" i="42"/>
  <c r="K44" i="43"/>
  <c r="K44" i="44"/>
  <c r="K44" i="45"/>
  <c r="K44" i="46"/>
  <c r="K44" i="47"/>
  <c r="K44" i="7"/>
  <c r="F44" i="29"/>
  <c r="F44" i="34"/>
  <c r="F44" i="32"/>
  <c r="F44" i="33"/>
  <c r="F44" i="30"/>
  <c r="F44" i="31"/>
  <c r="F44" i="35"/>
  <c r="F44" i="36"/>
  <c r="F44" i="39"/>
  <c r="F44" i="40"/>
  <c r="F44" i="38"/>
  <c r="F44" i="37"/>
  <c r="F44" i="41"/>
  <c r="F44" i="42"/>
  <c r="F44" i="43"/>
  <c r="F44" i="44"/>
  <c r="F44" i="45"/>
  <c r="F44" i="46"/>
  <c r="F44" i="47"/>
  <c r="F44" i="7"/>
  <c r="V25" i="28"/>
  <c r="U25" i="28"/>
  <c r="T25" i="28"/>
  <c r="S25" i="28"/>
  <c r="R25" i="28"/>
  <c r="Q25" i="28"/>
  <c r="P25" i="28"/>
  <c r="O25" i="28"/>
  <c r="N25" i="28"/>
  <c r="M25" i="28"/>
  <c r="L25" i="28"/>
  <c r="K25" i="28"/>
  <c r="J25" i="28"/>
  <c r="I25" i="28"/>
  <c r="H25" i="28"/>
  <c r="G25" i="28"/>
  <c r="F25" i="28"/>
  <c r="E25" i="28"/>
  <c r="D25" i="28"/>
  <c r="V24" i="28"/>
  <c r="U24" i="28"/>
  <c r="T24" i="28"/>
  <c r="S24" i="28"/>
  <c r="R24" i="28"/>
  <c r="Q24" i="28"/>
  <c r="P24" i="28"/>
  <c r="O24" i="28"/>
  <c r="N24" i="28"/>
  <c r="M24" i="28"/>
  <c r="L24" i="28"/>
  <c r="K24" i="28"/>
  <c r="J24" i="28"/>
  <c r="I24" i="28"/>
  <c r="H24" i="28"/>
  <c r="G24" i="28"/>
  <c r="F24" i="28"/>
  <c r="E24" i="28"/>
  <c r="D24" i="28"/>
  <c r="V22" i="28"/>
  <c r="U22" i="28"/>
  <c r="T22" i="28"/>
  <c r="S22" i="28"/>
  <c r="R22" i="28"/>
  <c r="Q22" i="28"/>
  <c r="P22" i="28"/>
  <c r="O22" i="28"/>
  <c r="N22" i="28"/>
  <c r="M22" i="28"/>
  <c r="L22" i="28"/>
  <c r="K22" i="28"/>
  <c r="J22" i="28"/>
  <c r="I22" i="28"/>
  <c r="H22" i="28"/>
  <c r="G22" i="28"/>
  <c r="F22" i="28"/>
  <c r="E22" i="28"/>
  <c r="D22" i="28"/>
  <c r="V21" i="28"/>
  <c r="U21" i="28"/>
  <c r="T21" i="28"/>
  <c r="S21" i="28"/>
  <c r="R21" i="28"/>
  <c r="Q21" i="28"/>
  <c r="P21" i="28"/>
  <c r="O21" i="28"/>
  <c r="N21" i="28"/>
  <c r="M21" i="28"/>
  <c r="L21" i="28"/>
  <c r="K21" i="28"/>
  <c r="J21" i="28"/>
  <c r="I21" i="28"/>
  <c r="H21" i="28"/>
  <c r="G21" i="28"/>
  <c r="F21" i="28"/>
  <c r="E21" i="28"/>
  <c r="D21" i="28"/>
  <c r="V19" i="28"/>
  <c r="U19" i="28"/>
  <c r="T19" i="28"/>
  <c r="S19" i="28"/>
  <c r="R19" i="28"/>
  <c r="Q19" i="28"/>
  <c r="P19" i="28"/>
  <c r="O19" i="28"/>
  <c r="N19" i="28"/>
  <c r="M19" i="28"/>
  <c r="L19" i="28"/>
  <c r="K19" i="28"/>
  <c r="J19" i="28"/>
  <c r="I19" i="28"/>
  <c r="H19" i="28"/>
  <c r="G19" i="28"/>
  <c r="F19" i="28"/>
  <c r="E19" i="28"/>
  <c r="D19" i="28"/>
  <c r="V18" i="28"/>
  <c r="U18" i="28"/>
  <c r="T18" i="28"/>
  <c r="S18" i="28"/>
  <c r="R18" i="28"/>
  <c r="Q18" i="28"/>
  <c r="P18" i="28"/>
  <c r="O18" i="28"/>
  <c r="N18" i="28"/>
  <c r="M18" i="28"/>
  <c r="L18" i="28"/>
  <c r="K18" i="28"/>
  <c r="J18" i="28"/>
  <c r="I18" i="28"/>
  <c r="H18" i="28"/>
  <c r="G18" i="28"/>
  <c r="F18" i="28"/>
  <c r="E18" i="28"/>
  <c r="D18" i="28"/>
  <c r="V17" i="28"/>
  <c r="U17" i="28"/>
  <c r="T17" i="28"/>
  <c r="S17" i="28"/>
  <c r="R17" i="28"/>
  <c r="Q17" i="28"/>
  <c r="P17" i="28"/>
  <c r="O17" i="28"/>
  <c r="N17" i="28"/>
  <c r="M17" i="28"/>
  <c r="L17" i="28"/>
  <c r="K17" i="28"/>
  <c r="J17" i="28"/>
  <c r="I17" i="28"/>
  <c r="H17" i="28"/>
  <c r="G17" i="28"/>
  <c r="F17" i="28"/>
  <c r="E17" i="28"/>
  <c r="D17" i="28"/>
  <c r="V16" i="28"/>
  <c r="U16" i="28"/>
  <c r="T16" i="28"/>
  <c r="S16" i="28"/>
  <c r="R16" i="28"/>
  <c r="Q16" i="28"/>
  <c r="P16" i="28"/>
  <c r="O16" i="28"/>
  <c r="N16" i="28"/>
  <c r="M16" i="28"/>
  <c r="L16" i="28"/>
  <c r="K16" i="28"/>
  <c r="J16" i="28"/>
  <c r="I16" i="28"/>
  <c r="H16" i="28"/>
  <c r="G16" i="28"/>
  <c r="F16" i="28"/>
  <c r="E16" i="28"/>
  <c r="D16" i="28"/>
  <c r="V15" i="28"/>
  <c r="U15" i="28"/>
  <c r="T15" i="28"/>
  <c r="S15" i="28"/>
  <c r="R15" i="28"/>
  <c r="Q15" i="28"/>
  <c r="P15" i="28"/>
  <c r="O15" i="28"/>
  <c r="N15" i="28"/>
  <c r="M15" i="28"/>
  <c r="L15" i="28"/>
  <c r="K15" i="28"/>
  <c r="J15" i="28"/>
  <c r="I15" i="28"/>
  <c r="H15" i="28"/>
  <c r="G15" i="28"/>
  <c r="F15" i="28"/>
  <c r="E15" i="28"/>
  <c r="D15" i="28"/>
  <c r="V12" i="28"/>
  <c r="U12" i="28"/>
  <c r="T12" i="28"/>
  <c r="S12" i="28"/>
  <c r="R12" i="28"/>
  <c r="Q12" i="28"/>
  <c r="P12" i="28"/>
  <c r="O12" i="28"/>
  <c r="V11" i="28"/>
  <c r="U11" i="28"/>
  <c r="T11" i="28"/>
  <c r="S11" i="28"/>
  <c r="R11" i="28"/>
  <c r="Q11" i="28"/>
  <c r="P11" i="28"/>
  <c r="O11" i="28"/>
  <c r="V10" i="28"/>
  <c r="U10" i="28"/>
  <c r="T10" i="28"/>
  <c r="S10" i="28"/>
  <c r="R10" i="28"/>
  <c r="Q10" i="28"/>
  <c r="P10" i="28"/>
  <c r="O10" i="28"/>
  <c r="V9" i="28"/>
  <c r="U9" i="28"/>
  <c r="T9" i="28"/>
  <c r="S9" i="28"/>
  <c r="R9" i="28"/>
  <c r="Q9" i="28"/>
  <c r="P9" i="28"/>
  <c r="O9" i="28"/>
  <c r="V7" i="28"/>
  <c r="U7" i="28"/>
  <c r="T7" i="28"/>
  <c r="S7" i="28"/>
  <c r="R7" i="28"/>
  <c r="Q7" i="28"/>
  <c r="P7" i="28"/>
  <c r="O7" i="28"/>
  <c r="V6" i="28"/>
  <c r="U6" i="28"/>
  <c r="T6" i="28"/>
  <c r="S6" i="28"/>
  <c r="R6" i="28"/>
  <c r="Q6" i="28"/>
  <c r="P6" i="28"/>
  <c r="O6" i="28"/>
  <c r="N12" i="28"/>
  <c r="N11" i="28"/>
  <c r="N10" i="28"/>
  <c r="N9" i="28"/>
  <c r="N7" i="28"/>
  <c r="N6" i="28"/>
  <c r="M12" i="28"/>
  <c r="M11" i="28"/>
  <c r="M10" i="28"/>
  <c r="M9" i="28"/>
  <c r="M7" i="28"/>
  <c r="M6" i="28"/>
  <c r="L12" i="28"/>
  <c r="L11" i="28"/>
  <c r="L10" i="28"/>
  <c r="L9" i="28"/>
  <c r="L7" i="28"/>
  <c r="L6" i="28"/>
  <c r="K12" i="28"/>
  <c r="K11" i="28"/>
  <c r="K10" i="28"/>
  <c r="K9" i="28"/>
  <c r="V13" i="28"/>
  <c r="U13" i="28"/>
  <c r="T13" i="28"/>
  <c r="S13" i="28"/>
  <c r="R13" i="28"/>
  <c r="Q13" i="28"/>
  <c r="P13" i="28"/>
  <c r="O13" i="28"/>
  <c r="N13" i="28"/>
  <c r="M13" i="28"/>
  <c r="L13" i="28"/>
  <c r="K13" i="28"/>
  <c r="J13" i="28"/>
  <c r="I13" i="28"/>
  <c r="H13" i="28"/>
  <c r="G13" i="28"/>
  <c r="F13" i="28"/>
  <c r="E13" i="28"/>
  <c r="D13" i="28"/>
  <c r="K7" i="28"/>
  <c r="K6" i="28"/>
  <c r="J12" i="28"/>
  <c r="J11" i="28"/>
  <c r="J10" i="28"/>
  <c r="J9" i="28"/>
  <c r="J7" i="28"/>
  <c r="J6" i="28"/>
  <c r="I12" i="28"/>
  <c r="I11" i="28"/>
  <c r="I10" i="28"/>
  <c r="I9" i="28"/>
  <c r="I7" i="28"/>
  <c r="I6" i="28"/>
  <c r="H12" i="28"/>
  <c r="H11" i="28"/>
  <c r="H10" i="28"/>
  <c r="H9" i="28"/>
  <c r="H7" i="28"/>
  <c r="H6" i="28"/>
  <c r="G12" i="28"/>
  <c r="G11" i="28"/>
  <c r="G10" i="28"/>
  <c r="G9" i="28"/>
  <c r="G7" i="28"/>
  <c r="G6" i="28"/>
  <c r="F12" i="28"/>
  <c r="F11" i="28"/>
  <c r="F10" i="28"/>
  <c r="F9" i="28"/>
  <c r="F7" i="28"/>
  <c r="F6" i="28"/>
  <c r="E12" i="28"/>
  <c r="E11" i="28"/>
  <c r="E10" i="28"/>
  <c r="E9" i="28"/>
  <c r="E7" i="28"/>
  <c r="E6" i="28"/>
  <c r="V5" i="28"/>
  <c r="U5" i="28"/>
  <c r="T5" i="28"/>
  <c r="S5" i="28"/>
  <c r="R5" i="28"/>
  <c r="Q5" i="28"/>
  <c r="P5" i="28"/>
  <c r="O5" i="28"/>
  <c r="N5" i="28"/>
  <c r="M5" i="28"/>
  <c r="L5" i="28"/>
  <c r="K5" i="28"/>
  <c r="J5" i="28"/>
  <c r="I5" i="28"/>
  <c r="H5" i="28"/>
  <c r="F5" i="28"/>
  <c r="E5" i="28"/>
  <c r="G5" i="28"/>
  <c r="L25" i="8"/>
  <c r="L24" i="8"/>
  <c r="L23" i="8"/>
  <c r="L22" i="8"/>
  <c r="L21" i="8"/>
  <c r="L20" i="8"/>
  <c r="L19" i="8"/>
  <c r="L18" i="8"/>
  <c r="L17" i="8"/>
  <c r="L16" i="8"/>
  <c r="L15" i="8"/>
  <c r="L14" i="8"/>
  <c r="L13" i="8"/>
  <c r="L12" i="8"/>
  <c r="L11" i="8"/>
  <c r="L10" i="8"/>
  <c r="L9" i="8"/>
  <c r="L8" i="8"/>
  <c r="L7" i="8"/>
  <c r="K25" i="8"/>
  <c r="K24" i="8"/>
  <c r="K23" i="8"/>
  <c r="K22" i="8"/>
  <c r="K21" i="8"/>
  <c r="K20" i="8"/>
  <c r="K19" i="8"/>
  <c r="K18" i="8"/>
  <c r="K17" i="8"/>
  <c r="K16" i="8"/>
  <c r="K15" i="8"/>
  <c r="K14" i="8"/>
  <c r="K13" i="8"/>
  <c r="K12" i="8"/>
  <c r="K11" i="8"/>
  <c r="K10" i="8"/>
  <c r="K9" i="8"/>
  <c r="K8" i="8"/>
  <c r="K7" i="8"/>
  <c r="J25" i="8"/>
  <c r="J24" i="8"/>
  <c r="J23" i="8"/>
  <c r="J22" i="8"/>
  <c r="J21" i="8"/>
  <c r="J20" i="8"/>
  <c r="J19" i="8"/>
  <c r="J18" i="8"/>
  <c r="J17" i="8"/>
  <c r="J16" i="8"/>
  <c r="J15" i="8"/>
  <c r="J14" i="8"/>
  <c r="J13" i="8"/>
  <c r="J12" i="8"/>
  <c r="J11" i="8"/>
  <c r="J10" i="8"/>
  <c r="J9" i="8"/>
  <c r="J8" i="8"/>
  <c r="J7" i="8"/>
  <c r="I25" i="8"/>
  <c r="I24" i="8"/>
  <c r="I23" i="8"/>
  <c r="I22" i="8"/>
  <c r="I21" i="8"/>
  <c r="I20" i="8"/>
  <c r="I19" i="8"/>
  <c r="I18" i="8"/>
  <c r="I17" i="8"/>
  <c r="I16" i="8"/>
  <c r="I15" i="8"/>
  <c r="I14" i="8"/>
  <c r="I13" i="8"/>
  <c r="I12" i="8"/>
  <c r="I11" i="8"/>
  <c r="I10" i="8"/>
  <c r="I9" i="8"/>
  <c r="I8" i="8"/>
  <c r="I7" i="8"/>
  <c r="H25" i="8"/>
  <c r="H24" i="8"/>
  <c r="H23" i="8"/>
  <c r="H22" i="8"/>
  <c r="H21" i="8"/>
  <c r="H20" i="8"/>
  <c r="H19" i="8"/>
  <c r="H18" i="8"/>
  <c r="H17" i="8"/>
  <c r="H16" i="8"/>
  <c r="H15" i="8"/>
  <c r="H14" i="8"/>
  <c r="H13" i="8"/>
  <c r="H12" i="8"/>
  <c r="H11" i="8"/>
  <c r="H10" i="8"/>
  <c r="H9" i="8"/>
  <c r="H8" i="8"/>
  <c r="H7" i="8"/>
  <c r="G25" i="8"/>
  <c r="G24" i="8"/>
  <c r="G23" i="8"/>
  <c r="G22" i="8"/>
  <c r="G21" i="8"/>
  <c r="G20" i="8"/>
  <c r="G19" i="8"/>
  <c r="G18" i="8"/>
  <c r="G17" i="8"/>
  <c r="G16" i="8"/>
  <c r="G15" i="8"/>
  <c r="G14" i="8"/>
  <c r="G13" i="8"/>
  <c r="G12" i="8"/>
  <c r="G11" i="8"/>
  <c r="G10" i="8"/>
  <c r="G9" i="8"/>
  <c r="G8" i="8"/>
  <c r="G7" i="8"/>
  <c r="F25" i="8"/>
  <c r="F24" i="8"/>
  <c r="F23" i="8"/>
  <c r="F22" i="8"/>
  <c r="F21" i="8"/>
  <c r="F20" i="8"/>
  <c r="F19" i="8"/>
  <c r="F18" i="8"/>
  <c r="F17" i="8"/>
  <c r="F16" i="8"/>
  <c r="F15" i="8"/>
  <c r="F14" i="8"/>
  <c r="F13" i="8"/>
  <c r="F12" i="8"/>
  <c r="F11" i="8"/>
  <c r="F10" i="8"/>
  <c r="F9" i="8"/>
  <c r="F8" i="8"/>
  <c r="F7" i="8"/>
  <c r="E25" i="8"/>
  <c r="E24" i="8"/>
  <c r="E23" i="8"/>
  <c r="E22" i="8"/>
  <c r="E21" i="8"/>
  <c r="E20" i="8"/>
  <c r="E19" i="8"/>
  <c r="E18" i="8"/>
  <c r="E17" i="8"/>
  <c r="E16" i="8"/>
  <c r="E15" i="8"/>
  <c r="E14" i="8"/>
  <c r="E13" i="8"/>
  <c r="E12" i="8"/>
  <c r="E11" i="8"/>
  <c r="E10" i="8"/>
  <c r="E9" i="8"/>
  <c r="E8" i="8"/>
  <c r="E7" i="8"/>
  <c r="D25" i="8"/>
  <c r="D24" i="8"/>
  <c r="D23" i="8"/>
  <c r="D22" i="8"/>
  <c r="D21" i="8"/>
  <c r="D20" i="8"/>
  <c r="D19" i="8"/>
  <c r="D18" i="8"/>
  <c r="D17" i="8"/>
  <c r="D16" i="8"/>
  <c r="D15" i="8"/>
  <c r="D14" i="8"/>
  <c r="D13" i="8"/>
  <c r="D12" i="8"/>
  <c r="D11" i="8"/>
  <c r="D10" i="8"/>
  <c r="D9" i="8"/>
  <c r="D8" i="8"/>
  <c r="D7" i="8"/>
  <c r="C25" i="8"/>
  <c r="C24" i="8"/>
  <c r="C23" i="8"/>
  <c r="C22" i="8"/>
  <c r="C21" i="8"/>
  <c r="C20" i="8"/>
  <c r="C19" i="8"/>
  <c r="C18" i="8"/>
  <c r="C17" i="8"/>
  <c r="C16" i="8"/>
  <c r="C15" i="8"/>
  <c r="C14" i="8"/>
  <c r="C13" i="8"/>
  <c r="C12" i="8"/>
  <c r="C11" i="8"/>
  <c r="C10" i="8"/>
  <c r="C9" i="8"/>
  <c r="C8" i="8"/>
  <c r="C7" i="8"/>
  <c r="B25" i="8"/>
  <c r="B24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8" i="8"/>
  <c r="B7" i="8"/>
  <c r="P66" i="47"/>
  <c r="F66" i="47"/>
  <c r="P44" i="47"/>
  <c r="V33" i="47"/>
  <c r="V32" i="47"/>
  <c r="V31" i="47"/>
  <c r="U31" i="47"/>
  <c r="P66" i="46"/>
  <c r="F66" i="46"/>
  <c r="P44" i="46"/>
  <c r="V33" i="46"/>
  <c r="V32" i="46"/>
  <c r="V31" i="46"/>
  <c r="U31" i="46"/>
  <c r="P66" i="45"/>
  <c r="F66" i="45"/>
  <c r="P44" i="45"/>
  <c r="V33" i="45"/>
  <c r="V32" i="45"/>
  <c r="V31" i="45"/>
  <c r="U31" i="45"/>
  <c r="P66" i="44"/>
  <c r="F66" i="44"/>
  <c r="P44" i="44"/>
  <c r="V33" i="44"/>
  <c r="V32" i="44"/>
  <c r="V31" i="44"/>
  <c r="U31" i="44"/>
  <c r="P66" i="43"/>
  <c r="F66" i="43"/>
  <c r="P44" i="43"/>
  <c r="V33" i="43"/>
  <c r="V32" i="43"/>
  <c r="V31" i="43"/>
  <c r="U31" i="43"/>
  <c r="P66" i="42"/>
  <c r="F66" i="42"/>
  <c r="P44" i="42"/>
  <c r="V33" i="42"/>
  <c r="V32" i="42"/>
  <c r="V31" i="42"/>
  <c r="U31" i="42"/>
  <c r="P66" i="41"/>
  <c r="F66" i="41"/>
  <c r="P44" i="41"/>
  <c r="V33" i="41"/>
  <c r="V32" i="41"/>
  <c r="V31" i="41"/>
  <c r="U31" i="41"/>
  <c r="P66" i="40"/>
  <c r="F66" i="40"/>
  <c r="P44" i="40"/>
  <c r="V33" i="40"/>
  <c r="V32" i="40"/>
  <c r="V31" i="40"/>
  <c r="U31" i="40"/>
  <c r="P66" i="39"/>
  <c r="F66" i="39"/>
  <c r="P44" i="39"/>
  <c r="V33" i="39"/>
  <c r="V32" i="39"/>
  <c r="V31" i="39"/>
  <c r="U31" i="39"/>
  <c r="P66" i="38"/>
  <c r="F66" i="38"/>
  <c r="P44" i="38"/>
  <c r="V33" i="38"/>
  <c r="V32" i="38"/>
  <c r="V31" i="38"/>
  <c r="U31" i="38"/>
  <c r="P66" i="37"/>
  <c r="F66" i="37"/>
  <c r="P44" i="37"/>
  <c r="V33" i="37"/>
  <c r="V32" i="37"/>
  <c r="V31" i="37"/>
  <c r="U31" i="37"/>
  <c r="P66" i="36"/>
  <c r="F66" i="36"/>
  <c r="P44" i="36"/>
  <c r="V33" i="36"/>
  <c r="V32" i="36"/>
  <c r="V31" i="36"/>
  <c r="U31" i="36"/>
  <c r="P66" i="35"/>
  <c r="F66" i="35"/>
  <c r="P44" i="35"/>
  <c r="V33" i="35"/>
  <c r="V32" i="35"/>
  <c r="V31" i="35"/>
  <c r="U31" i="35"/>
  <c r="P66" i="34"/>
  <c r="F66" i="34"/>
  <c r="P44" i="34"/>
  <c r="V33" i="34"/>
  <c r="V32" i="34"/>
  <c r="V31" i="34"/>
  <c r="U31" i="34"/>
  <c r="P66" i="33"/>
  <c r="F66" i="33"/>
  <c r="P44" i="33"/>
  <c r="V33" i="33"/>
  <c r="V32" i="33"/>
  <c r="V31" i="33"/>
  <c r="U31" i="33"/>
  <c r="P66" i="32"/>
  <c r="F66" i="32"/>
  <c r="P44" i="32"/>
  <c r="V33" i="32"/>
  <c r="V32" i="32"/>
  <c r="V31" i="32"/>
  <c r="U31" i="32"/>
  <c r="P66" i="31"/>
  <c r="F66" i="31"/>
  <c r="P44" i="31"/>
  <c r="V33" i="31"/>
  <c r="V32" i="31"/>
  <c r="V31" i="31"/>
  <c r="U31" i="31"/>
  <c r="P66" i="30"/>
  <c r="F66" i="30"/>
  <c r="P44" i="30"/>
  <c r="V33" i="30"/>
  <c r="V32" i="30"/>
  <c r="V31" i="30"/>
  <c r="U31" i="30"/>
  <c r="D12" i="28"/>
  <c r="D11" i="28"/>
  <c r="D10" i="28"/>
  <c r="D9" i="28"/>
  <c r="D7" i="28"/>
  <c r="D6" i="28"/>
  <c r="D5" i="28"/>
  <c r="P66" i="29"/>
  <c r="F66" i="29"/>
  <c r="P44" i="29"/>
  <c r="V33" i="29"/>
  <c r="V32" i="29"/>
  <c r="V31" i="29"/>
  <c r="U31" i="29"/>
  <c r="P44" i="7"/>
  <c r="V32" i="7" l="1"/>
  <c r="V33" i="7"/>
  <c r="V31" i="7"/>
  <c r="U31" i="7"/>
  <c r="C25" i="28" l="1"/>
  <c r="C24" i="28"/>
  <c r="C22" i="28"/>
  <c r="C21" i="28"/>
  <c r="C16" i="28"/>
  <c r="C17" i="28"/>
  <c r="C18" i="28"/>
  <c r="C19" i="28"/>
  <c r="C15" i="28"/>
  <c r="C13" i="28"/>
  <c r="C10" i="28"/>
  <c r="C11" i="28"/>
  <c r="C12" i="28"/>
  <c r="C9" i="28"/>
  <c r="C6" i="28"/>
  <c r="C7" i="28"/>
  <c r="C5" i="28"/>
  <c r="R25" i="8" l="1"/>
  <c r="R24" i="8"/>
  <c r="R23" i="8"/>
  <c r="R22" i="8"/>
  <c r="R21" i="8"/>
  <c r="R20" i="8"/>
  <c r="R19" i="8"/>
  <c r="R18" i="8"/>
  <c r="R16" i="8"/>
  <c r="R15" i="8"/>
  <c r="R14" i="8"/>
  <c r="R13" i="8"/>
  <c r="R12" i="8"/>
  <c r="P12" i="8" s="1"/>
  <c r="R11" i="8"/>
  <c r="R10" i="8"/>
  <c r="R9" i="8"/>
  <c r="R8" i="8"/>
  <c r="R7" i="8"/>
  <c r="R17" i="8"/>
  <c r="R6" i="8"/>
  <c r="O12" i="8" l="1"/>
  <c r="Q12" i="8"/>
  <c r="O25" i="8" l="1"/>
  <c r="O21" i="8"/>
  <c r="P20" i="8"/>
  <c r="P19" i="8"/>
  <c r="P18" i="8"/>
  <c r="O16" i="8"/>
  <c r="O15" i="8"/>
  <c r="O11" i="8"/>
  <c r="P10" i="8"/>
  <c r="P7" i="8"/>
  <c r="O7" i="8"/>
  <c r="Q7" i="8"/>
  <c r="P8" i="8"/>
  <c r="O8" i="8"/>
  <c r="O9" i="8"/>
  <c r="P9" i="8"/>
  <c r="Q9" i="8"/>
  <c r="O13" i="8"/>
  <c r="P13" i="8"/>
  <c r="Q13" i="8"/>
  <c r="P14" i="8"/>
  <c r="O14" i="8"/>
  <c r="O17" i="8"/>
  <c r="P17" i="8"/>
  <c r="Q17" i="8"/>
  <c r="P21" i="8"/>
  <c r="Q21" i="8"/>
  <c r="P22" i="8"/>
  <c r="O22" i="8"/>
  <c r="O23" i="8"/>
  <c r="P23" i="8"/>
  <c r="Q23" i="8"/>
  <c r="P24" i="8"/>
  <c r="O24" i="8"/>
  <c r="B6" i="8"/>
  <c r="Q6" i="8"/>
  <c r="O6" i="8"/>
  <c r="P66" i="7"/>
  <c r="F66" i="7"/>
  <c r="L6" i="8" l="1"/>
  <c r="J6" i="8"/>
  <c r="J3" i="28"/>
  <c r="R3" i="28"/>
  <c r="Q3" i="28"/>
  <c r="K3" i="28"/>
  <c r="S3" i="28"/>
  <c r="D3" i="28"/>
  <c r="T3" i="28"/>
  <c r="I3" i="28"/>
  <c r="E3" i="28"/>
  <c r="M3" i="28"/>
  <c r="U3" i="28"/>
  <c r="N3" i="28"/>
  <c r="F3" i="28"/>
  <c r="V3" i="28"/>
  <c r="G3" i="28"/>
  <c r="O3" i="28"/>
  <c r="H3" i="28"/>
  <c r="P3" i="28"/>
  <c r="L3" i="28"/>
  <c r="C3" i="28"/>
  <c r="M20" i="8"/>
  <c r="M23" i="8"/>
  <c r="M22" i="8"/>
  <c r="M25" i="8"/>
  <c r="M10" i="8"/>
  <c r="M11" i="8"/>
  <c r="I6" i="8"/>
  <c r="M15" i="8"/>
  <c r="E6" i="8"/>
  <c r="C6" i="8"/>
  <c r="M8" i="8"/>
  <c r="M13" i="8"/>
  <c r="M14" i="8"/>
  <c r="M16" i="8"/>
  <c r="M17" i="8"/>
  <c r="M18" i="8"/>
  <c r="M24" i="8"/>
  <c r="F6" i="8"/>
  <c r="G6" i="8"/>
  <c r="H6" i="8"/>
  <c r="D6" i="8"/>
  <c r="M7" i="8"/>
  <c r="M9" i="8"/>
  <c r="M19" i="8"/>
  <c r="M21" i="8"/>
  <c r="Q25" i="8"/>
  <c r="P25" i="8"/>
  <c r="O20" i="8"/>
  <c r="Q19" i="8"/>
  <c r="O19" i="8"/>
  <c r="O18" i="8"/>
  <c r="P16" i="8"/>
  <c r="P15" i="8"/>
  <c r="Q15" i="8"/>
  <c r="Q11" i="8"/>
  <c r="P11" i="8"/>
  <c r="O10" i="8"/>
  <c r="Q24" i="8"/>
  <c r="Q22" i="8"/>
  <c r="Q20" i="8"/>
  <c r="Q18" i="8"/>
  <c r="Q16" i="8"/>
  <c r="Q14" i="8"/>
  <c r="Q10" i="8"/>
  <c r="Q8" i="8"/>
  <c r="P6" i="8"/>
  <c r="K6" i="8"/>
  <c r="W35" i="1"/>
  <c r="V35" i="1"/>
  <c r="U35" i="1"/>
  <c r="M6" i="8" l="1"/>
  <c r="M12" i="8"/>
</calcChain>
</file>

<file path=xl/sharedStrings.xml><?xml version="1.0" encoding="utf-8"?>
<sst xmlns="http://schemas.openxmlformats.org/spreadsheetml/2006/main" count="2000" uniqueCount="210">
  <si>
    <t>[m³/(h·m²)]</t>
  </si>
  <si>
    <t>Minergie</t>
  </si>
  <si>
    <t>Minergie-A</t>
  </si>
  <si>
    <t>Minergie-P</t>
  </si>
  <si>
    <t>0.5 &lt; n &lt; 1.0</t>
  </si>
  <si>
    <t>X</t>
  </si>
  <si>
    <t>[m²]</t>
  </si>
  <si>
    <t>[m]</t>
  </si>
  <si>
    <t>[m³/h]</t>
  </si>
  <si>
    <r>
      <t>[m³/(h Pa</t>
    </r>
    <r>
      <rPr>
        <vertAlign val="superscript"/>
        <sz val="11"/>
        <color theme="1"/>
        <rFont val="Arial"/>
        <family val="2"/>
      </rPr>
      <t>n</t>
    </r>
    <r>
      <rPr>
        <sz val="11"/>
        <color theme="1"/>
        <rFont val="Arial"/>
        <family val="2"/>
      </rPr>
      <t xml:space="preserve"> )]</t>
    </r>
  </si>
  <si>
    <t>[ - ]</t>
  </si>
  <si>
    <t>%</t>
  </si>
  <si>
    <t>±</t>
  </si>
  <si>
    <t>[°C]</t>
  </si>
  <si>
    <t>Beaufort</t>
  </si>
  <si>
    <t>Formel für Grenzwert</t>
  </si>
  <si>
    <t>per edifici Minergie- P/A</t>
  </si>
  <si>
    <t>Riepilogo della misurazione</t>
  </si>
  <si>
    <t>(compilare i campi in giallo)</t>
  </si>
  <si>
    <t>Zona misurata</t>
  </si>
  <si>
    <t>Committente</t>
  </si>
  <si>
    <t>Richiedente</t>
  </si>
  <si>
    <t>Tipo di edificio</t>
  </si>
  <si>
    <t>Requisiti</t>
  </si>
  <si>
    <t>Firma</t>
  </si>
  <si>
    <t>Luogo e data del rapporto:</t>
  </si>
  <si>
    <t>Requisiti rispettati:</t>
  </si>
  <si>
    <t>Valori misurati / Risultati</t>
  </si>
  <si>
    <t>Data del test</t>
  </si>
  <si>
    <t>Forza del vento</t>
  </si>
  <si>
    <t>Temperatura esterna</t>
  </si>
  <si>
    <t>Altezza max.</t>
  </si>
  <si>
    <t>Temperatura interna</t>
  </si>
  <si>
    <t>Sovrapressione (+)</t>
  </si>
  <si>
    <t>Osservazioni</t>
  </si>
  <si>
    <t>Incertezza misurazione</t>
  </si>
  <si>
    <r>
      <t>r</t>
    </r>
    <r>
      <rPr>
        <vertAlign val="superscript"/>
        <sz val="9"/>
        <color theme="1"/>
        <rFont val="Arial"/>
        <family val="2"/>
      </rPr>
      <t>2</t>
    </r>
    <r>
      <rPr>
        <sz val="9"/>
        <color theme="1"/>
        <rFont val="Arial"/>
        <family val="2"/>
      </rPr>
      <t xml:space="preserve"> deve essere &gt; 0.98 sein</t>
    </r>
  </si>
  <si>
    <t>Esponente n</t>
  </si>
  <si>
    <r>
      <t>Coeff. dispersione C</t>
    </r>
    <r>
      <rPr>
        <vertAlign val="subscript"/>
        <sz val="11"/>
        <color theme="1"/>
        <rFont val="Arial"/>
        <family val="2"/>
      </rPr>
      <t>L</t>
    </r>
  </si>
  <si>
    <r>
      <t>Volume infiltrazioni q</t>
    </r>
    <r>
      <rPr>
        <vertAlign val="subscript"/>
        <sz val="11"/>
        <color theme="1"/>
        <rFont val="Arial"/>
        <family val="2"/>
      </rPr>
      <t>50</t>
    </r>
  </si>
  <si>
    <t>Zone confinanti</t>
  </si>
  <si>
    <t>Imp. ventilazione</t>
  </si>
  <si>
    <t>Depressione (-)</t>
  </si>
  <si>
    <t>Depressione</t>
  </si>
  <si>
    <t>Sovrapressione</t>
  </si>
  <si>
    <t>Pressione edificio
[Pa]</t>
  </si>
  <si>
    <t>chiudere</t>
  </si>
  <si>
    <t>chiudere e sigillare</t>
  </si>
  <si>
    <t>stato dell'edificio</t>
  </si>
  <si>
    <t>Stato dei lavori/</t>
  </si>
  <si>
    <t>Misurazione ad edificio ultimato</t>
  </si>
  <si>
    <t xml:space="preserve">Momento della </t>
  </si>
  <si>
    <t xml:space="preserve">misurazione </t>
  </si>
  <si>
    <t>Costruzione grezza realizzata con superficie ermetica all’aria</t>
  </si>
  <si>
    <t>Finestre e porte montate e regolate con guarnizioni</t>
  </si>
  <si>
    <t>Aspirapolvere centralizzata</t>
  </si>
  <si>
    <t>Canali per l’aria, valvole in zone riscaldate</t>
  </si>
  <si>
    <t>Prese d’aria delle stufe</t>
  </si>
  <si>
    <t>Porticine per gatti</t>
  </si>
  <si>
    <t>Selezionare</t>
  </si>
  <si>
    <t>Chiusini in zone riscaldate</t>
  </si>
  <si>
    <r>
      <t>Calcolo del coefficiente di determinazione r</t>
    </r>
    <r>
      <rPr>
        <vertAlign val="superscript"/>
        <sz val="18"/>
        <color theme="1"/>
        <rFont val="Arial"/>
        <family val="2"/>
      </rPr>
      <t>2</t>
    </r>
  </si>
  <si>
    <t>Nuove costruzioni</t>
  </si>
  <si>
    <t>Ammodernamenti</t>
  </si>
  <si>
    <t>Nuove costruzioni / Ammodernamenti</t>
  </si>
  <si>
    <r>
      <t>Coeff. determ r</t>
    </r>
    <r>
      <rPr>
        <vertAlign val="superscript"/>
        <sz val="11"/>
        <color theme="1"/>
        <rFont val="Arial"/>
        <family val="2"/>
      </rPr>
      <t>2</t>
    </r>
  </si>
  <si>
    <t>vedi il Riepilogo</t>
  </si>
  <si>
    <t>Zone</t>
  </si>
  <si>
    <r>
      <t>r</t>
    </r>
    <r>
      <rPr>
        <vertAlign val="superscript"/>
        <sz val="11"/>
        <color theme="1"/>
        <rFont val="Arial"/>
        <family val="2"/>
      </rPr>
      <t>2</t>
    </r>
    <r>
      <rPr>
        <sz val="11"/>
        <color theme="1"/>
        <rFont val="Arial"/>
        <family val="2"/>
      </rPr>
      <t xml:space="preserve">   (&gt; 0.98)</t>
    </r>
  </si>
  <si>
    <t>n   (0.5&lt;n&lt;1.0)</t>
  </si>
  <si>
    <t>± %</t>
  </si>
  <si>
    <r>
      <t>m</t>
    </r>
    <r>
      <rPr>
        <vertAlign val="superscript"/>
        <sz val="11"/>
        <color theme="1"/>
        <rFont val="Arial"/>
        <family val="2"/>
      </rPr>
      <t>3</t>
    </r>
    <r>
      <rPr>
        <sz val="11"/>
        <color theme="1"/>
        <rFont val="Arial"/>
        <family val="2"/>
      </rPr>
      <t>/m</t>
    </r>
    <r>
      <rPr>
        <vertAlign val="superscript"/>
        <sz val="11"/>
        <color theme="1"/>
        <rFont val="Arial"/>
        <family val="2"/>
      </rPr>
      <t>2</t>
    </r>
    <r>
      <rPr>
        <sz val="11"/>
        <color theme="1"/>
        <rFont val="Arial"/>
        <family val="2"/>
      </rPr>
      <t>h</t>
    </r>
  </si>
  <si>
    <t>ME</t>
  </si>
  <si>
    <t>MEA</t>
  </si>
  <si>
    <t>MEP</t>
  </si>
  <si>
    <t>N/E</t>
  </si>
  <si>
    <t>Zona 1:</t>
  </si>
  <si>
    <t>Depr.</t>
  </si>
  <si>
    <t>Sovrap.</t>
  </si>
  <si>
    <t>Sofrap.</t>
  </si>
  <si>
    <t>Zona 20:</t>
  </si>
  <si>
    <t>Zona 19:</t>
  </si>
  <si>
    <t>Zona 18:</t>
  </si>
  <si>
    <t>Zona 17:</t>
  </si>
  <si>
    <t>Zona 16:</t>
  </si>
  <si>
    <t>Zona 15:</t>
  </si>
  <si>
    <t>Zona 14:</t>
  </si>
  <si>
    <t>Zona 13:</t>
  </si>
  <si>
    <t>Zona 12:</t>
  </si>
  <si>
    <t>Zona 11:</t>
  </si>
  <si>
    <t>Zona 10:</t>
  </si>
  <si>
    <t>Zona 9:</t>
  </si>
  <si>
    <t>Zona 8:</t>
  </si>
  <si>
    <t>Zona 7:</t>
  </si>
  <si>
    <t>Zona 6:</t>
  </si>
  <si>
    <t>Zona 5:</t>
  </si>
  <si>
    <t>Zona 4:</t>
  </si>
  <si>
    <t>Zona 3:</t>
  </si>
  <si>
    <t>Vento</t>
  </si>
  <si>
    <t>Inc. Mis.</t>
  </si>
  <si>
    <t>Riepilogo dei risultati e delle zone di misurazione:</t>
  </si>
  <si>
    <t>Le zone di misurazione sono riepilogate nella scheda "Riepilogo"</t>
  </si>
  <si>
    <t>sigillare e documentare</t>
  </si>
  <si>
    <t>chiudere o sigillare e documentare</t>
  </si>
  <si>
    <t>-</t>
  </si>
  <si>
    <t>Bf</t>
  </si>
  <si>
    <t>Medio</t>
  </si>
  <si>
    <t xml:space="preserve">(può essere utilizzato solo per nuovi edifici puliti o ristrutturazioni pulite) </t>
  </si>
  <si>
    <r>
      <t>q</t>
    </r>
    <r>
      <rPr>
        <vertAlign val="subscript"/>
        <sz val="11"/>
        <color theme="1"/>
        <rFont val="Arial"/>
        <family val="2"/>
      </rPr>
      <t>a50</t>
    </r>
  </si>
  <si>
    <r>
      <t>Valore limite q</t>
    </r>
    <r>
      <rPr>
        <vertAlign val="subscript"/>
        <sz val="11"/>
        <color theme="1"/>
        <rFont val="Arial"/>
        <family val="2"/>
      </rPr>
      <t>a50</t>
    </r>
    <r>
      <rPr>
        <sz val="11"/>
        <color theme="1"/>
        <rFont val="Arial"/>
        <family val="2"/>
      </rPr>
      <t>:</t>
    </r>
  </si>
  <si>
    <r>
      <t>Valore misurato q</t>
    </r>
    <r>
      <rPr>
        <vertAlign val="subscript"/>
        <sz val="11"/>
        <color theme="1"/>
        <rFont val="Arial"/>
        <family val="2"/>
      </rPr>
      <t>a50</t>
    </r>
    <r>
      <rPr>
        <sz val="11"/>
        <color theme="1"/>
        <rFont val="Arial"/>
        <family val="2"/>
      </rPr>
      <t>:</t>
    </r>
  </si>
  <si>
    <t>Zona</t>
  </si>
  <si>
    <t xml:space="preserve">Momento della misurazione </t>
  </si>
  <si>
    <t>Stato dei lavori / stato dell'edificio</t>
  </si>
  <si>
    <t>Accessibili, tutte le finestre/porte aperte</t>
  </si>
  <si>
    <r>
      <t>Volume V</t>
    </r>
    <r>
      <rPr>
        <vertAlign val="subscript"/>
        <sz val="11"/>
        <color theme="1"/>
        <rFont val="Arial"/>
        <family val="2"/>
      </rPr>
      <t>i</t>
    </r>
  </si>
  <si>
    <r>
      <t>Ermeticità all'aria q</t>
    </r>
    <r>
      <rPr>
        <vertAlign val="subscript"/>
        <sz val="11"/>
        <color theme="1"/>
        <rFont val="Arial"/>
        <family val="2"/>
      </rPr>
      <t>a50</t>
    </r>
  </si>
  <si>
    <r>
      <t>q</t>
    </r>
    <r>
      <rPr>
        <vertAlign val="subscript"/>
        <sz val="9"/>
        <color theme="1"/>
        <rFont val="Arial"/>
        <family val="2"/>
      </rPr>
      <t>a50</t>
    </r>
    <r>
      <rPr>
        <sz val="9"/>
        <color theme="1"/>
        <rFont val="Arial"/>
        <family val="2"/>
      </rPr>
      <t xml:space="preserve"> = q</t>
    </r>
    <r>
      <rPr>
        <vertAlign val="subscript"/>
        <sz val="9"/>
        <color theme="1"/>
        <rFont val="Arial"/>
        <family val="2"/>
      </rPr>
      <t>50</t>
    </r>
    <r>
      <rPr>
        <sz val="9"/>
        <color theme="1"/>
        <rFont val="Arial"/>
        <family val="2"/>
      </rPr>
      <t>/A</t>
    </r>
    <r>
      <rPr>
        <vertAlign val="subscript"/>
        <sz val="9"/>
        <color theme="1"/>
        <rFont val="Arial"/>
        <family val="2"/>
      </rPr>
      <t>inf</t>
    </r>
  </si>
  <si>
    <t>Metodo 3</t>
  </si>
  <si>
    <t>aprire se possibile (vedere NA.5.1.2 b)</t>
  </si>
  <si>
    <t>Ventilazione del vano ascensore, estrazione di fumo e calore (RWA)</t>
  </si>
  <si>
    <t>Quadro elettrico, fusibili, prese, apparecchi da incasso</t>
  </si>
  <si>
    <t>Elementi di ventilazione passiva regolabili manualmente</t>
  </si>
  <si>
    <t>Note:</t>
  </si>
  <si>
    <r>
      <t>Portata 
[m</t>
    </r>
    <r>
      <rPr>
        <vertAlign val="superscript"/>
        <sz val="11"/>
        <color theme="1"/>
        <rFont val="Arial"/>
        <family val="2"/>
      </rPr>
      <t>3</t>
    </r>
    <r>
      <rPr>
        <sz val="11"/>
        <color theme="1"/>
        <rFont val="Arial"/>
        <family val="2"/>
      </rPr>
      <t>/h]</t>
    </r>
  </si>
  <si>
    <r>
      <t>Portata 
[m</t>
    </r>
    <r>
      <rPr>
        <vertAlign val="superscript"/>
        <sz val="10"/>
        <color theme="1"/>
        <rFont val="Arial"/>
        <family val="2"/>
      </rPr>
      <t>3</t>
    </r>
    <r>
      <rPr>
        <sz val="11"/>
        <color theme="1"/>
        <rFont val="Arial"/>
        <family val="2"/>
      </rPr>
      <t>/h]</t>
    </r>
  </si>
  <si>
    <r>
      <rPr>
        <i/>
        <vertAlign val="superscript"/>
        <sz val="10"/>
        <color theme="1"/>
        <rFont val="Arial"/>
        <family val="2"/>
      </rPr>
      <t>2)</t>
    </r>
    <r>
      <rPr>
        <i/>
        <sz val="10"/>
        <color theme="1"/>
        <rFont val="Arial"/>
        <family val="2"/>
      </rPr>
      <t xml:space="preserve"> Porte che possono essere classificate secondo la norma SN EN 12426</t>
    </r>
  </si>
  <si>
    <t>Provvedimenti per metodo di misura 3</t>
  </si>
  <si>
    <t>Elementi costruttivi, installazioni, aperture, ecc...</t>
  </si>
  <si>
    <t>Porte esterne, finestre / porte-finestre / abbaini / porte scorrevoli / lucernari</t>
  </si>
  <si>
    <t>Porte di ascensori, ingressi aperti al pubblico (porte scorrevoli, porte girevoli con guarnizioni a spazzola, ecc...), portoni a rullo, porte scorrevoli, portoni a libro, portoni sezionali, impianti per l'evacuazione e la protezione dal fumi (RDA), ecc... 
verso zone a clima esterno o non riscaldate</t>
  </si>
  <si>
    <r>
      <t>chiudere</t>
    </r>
    <r>
      <rPr>
        <vertAlign val="superscript"/>
        <sz val="10"/>
        <color theme="1"/>
        <rFont val="Arial"/>
        <family val="2"/>
      </rPr>
      <t>1)</t>
    </r>
    <r>
      <rPr>
        <sz val="10"/>
        <color theme="1"/>
        <rFont val="Arial"/>
        <family val="2"/>
      </rPr>
      <t xml:space="preserve">
Sigillare e documentare gli elementi costruttivi critici inevitabili</t>
    </r>
    <r>
      <rPr>
        <vertAlign val="superscript"/>
        <sz val="10"/>
        <color theme="1"/>
        <rFont val="Arial"/>
        <family val="2"/>
      </rPr>
      <t>2)</t>
    </r>
  </si>
  <si>
    <t>Porte interne e locali adiacenti riscaldati</t>
  </si>
  <si>
    <t>aprire</t>
  </si>
  <si>
    <t>Porta ascensore / vano verso altre zone di misura / utilizzo *)</t>
  </si>
  <si>
    <t>Sportelli, botole, porte - verso locali all'interno del perimetro di ermeticità all'aria</t>
  </si>
  <si>
    <t>Sportelli, botole, porte - verso locali al di fuori del perimetro di ermeticità all'aria</t>
  </si>
  <si>
    <t>Buchi delle serrature</t>
  </si>
  <si>
    <t>nessun provvedimento</t>
  </si>
  <si>
    <t>Soffitti ribassati e relative installazioni</t>
  </si>
  <si>
    <t>Aperture in zone adiacenti verso il clima esterno (porte e finestre)</t>
  </si>
  <si>
    <t>Raccordo avvolgibili / protezioni solari</t>
  </si>
  <si>
    <t>Tubo panni sporchi verso un'altra zona di misurazione</t>
  </si>
  <si>
    <t>Tubi vuoti passanti verso altre zone</t>
  </si>
  <si>
    <t>Cappa d’aspirazione della cucina (sistema a ricircolo)</t>
  </si>
  <si>
    <t>Cappa d’aspirazione della cucina (sistema con espulsione)</t>
  </si>
  <si>
    <t xml:space="preserve">Asciugatrici in locali riscaldati con
presa d'aria esterna </t>
  </si>
  <si>
    <t>Chiudere l'asciugatrice e sigillare esternamente il tubo di scarico dell'aria</t>
  </si>
  <si>
    <t>Stufe / caminetti, ecc…</t>
  </si>
  <si>
    <t>Camino della stufa</t>
  </si>
  <si>
    <t>Chiusure di pozzetti con pompe</t>
  </si>
  <si>
    <t>Giunti nel pavimento con binari per il carico nei magazzini</t>
  </si>
  <si>
    <t>Cassetta di distribuzione riscaldamento</t>
  </si>
  <si>
    <t xml:space="preserve">Cassetta di risciaquo WC </t>
  </si>
  <si>
    <t>Ulteriori allacciamenti sanitari e passaggi</t>
  </si>
  <si>
    <t>In generale per il passaggio di condotte:</t>
  </si>
  <si>
    <t xml:space="preserve">rosso: nessun intervento   
(= involucro)  </t>
  </si>
  <si>
    <t>blu: sigillare</t>
  </si>
  <si>
    <t>Serrande di ventilazione abbaini / lucernari</t>
  </si>
  <si>
    <t>Apparecchio di ventilazione centralizzato o apparecchi per singoli locali</t>
  </si>
  <si>
    <t>Sigillare gli apparecchi dove possibile e documentare</t>
  </si>
  <si>
    <t>Bocchette d'aria di immissione per la ventilazione</t>
  </si>
  <si>
    <t>Bocchette d'aria di aspirazione per la ventilazione</t>
  </si>
  <si>
    <t>Ventilatori di espulsione (bagni / docce / WC)</t>
  </si>
  <si>
    <t>*) Se un vano ascensore ha un accesso diretto ad un apparamento / zona di utilizzo, la porta del vano ascensore non può essere sigillata provisoriamente. La porta di chiusura del vano ascensore fa parte del perimetro d'ermeticità e deve essere realizzata in modo ermetico. In alternativa, una chiusura ermetica può essere installata  davanti alla porta del vano ascensore.</t>
  </si>
  <si>
    <r>
      <rPr>
        <vertAlign val="superscript"/>
        <sz val="10"/>
        <color theme="1"/>
        <rFont val="Arial"/>
        <family val="2"/>
      </rPr>
      <t>1)</t>
    </r>
    <r>
      <rPr>
        <sz val="10"/>
        <color theme="1"/>
        <rFont val="Arial"/>
        <family val="2"/>
      </rPr>
      <t xml:space="preserve"> Per i portoni a rullo, i portoni sezionali, le porte scorrevoli, i portoni a libro, ecc... classificati secondo la norma SN EN 12426 [20], si applicano i requisiti di cui al capitolo 4.4, lettera c).</t>
    </r>
  </si>
  <si>
    <r>
      <rPr>
        <vertAlign val="superscript"/>
        <sz val="10"/>
        <color theme="1"/>
        <rFont val="Arial"/>
        <family val="2"/>
      </rPr>
      <t>2)</t>
    </r>
    <r>
      <rPr>
        <sz val="10"/>
        <color theme="1"/>
        <rFont val="Arial"/>
        <family val="2"/>
      </rPr>
      <t xml:space="preserve"> Per gli elementi costruttivi critici inevitabili, vedere capitolo 4.4, lettera a). Nota: eseguire una misurazione singola per quantificare il volume di dispersione dell'elemento costruttivo interessato. Serve per il confronto con le norme di classificazione dell'elemento costruttivo.</t>
    </r>
  </si>
  <si>
    <t xml:space="preserve">Chiudere ≙ a ≙ chiuso </t>
  </si>
  <si>
    <t>Aprire ≙ a ≙ aperto</t>
  </si>
  <si>
    <r>
      <rPr>
        <b/>
        <sz val="10"/>
        <rFont val="Arial"/>
        <family val="2"/>
      </rPr>
      <t>Avvertimento</t>
    </r>
    <r>
      <rPr>
        <sz val="10"/>
        <rFont val="Arial"/>
        <family val="2"/>
      </rPr>
      <t>: dopo la rimozione delle sigillature provvisorie p.es. elementi di costruzione critici, stufe, ecc...;  tramite una misurazione puntuale (Δp 50 Pa) si può misurare la differenza di perdita tra i due procedimenti di misurazione (1 rispettivamente 2). In questo modo si possono quantificare le perdite che non appartengono all’involucro dell’edificio.</t>
    </r>
  </si>
  <si>
    <t>Oggetto / edificio</t>
  </si>
  <si>
    <t>Data della verifica</t>
  </si>
  <si>
    <t>Standard energetico</t>
  </si>
  <si>
    <t>Responsabile della verifica:</t>
  </si>
  <si>
    <t>Basi per le misurazioni: Direttiva ermeticità degli edifici Minergie (RiLuMi) 
Versione 2024.1.</t>
  </si>
  <si>
    <t>V. lim.</t>
  </si>
  <si>
    <t>Rispettato</t>
  </si>
  <si>
    <t>Misurazione preventiva</t>
  </si>
  <si>
    <t>Dati dell’edificio / Condizioni di misurazione</t>
  </si>
  <si>
    <t>Misurazione di un oggetto esistente</t>
  </si>
  <si>
    <t>Installazioni tecniche dell’edificio realizzate e rese ermetiche</t>
  </si>
  <si>
    <t>Porta d'entrata dell'edificio / unità senza telaio (installare il Blower Door).</t>
  </si>
  <si>
    <t>Metodo di misurazione (1, 2 o 3)</t>
  </si>
  <si>
    <t>VMC con aria di immissione e aspirazione</t>
  </si>
  <si>
    <t>Impianto d'aspirazione con compenso d'aria tramite diffusori verso l'esterno</t>
  </si>
  <si>
    <t xml:space="preserve">Ventilazione controllata tramite apertura automatica delle finestre </t>
  </si>
  <si>
    <t>Impianto di ventilazione per singolo locale</t>
  </si>
  <si>
    <t xml:space="preserve">Impianto d'aspirazione </t>
  </si>
  <si>
    <t>Non accessibili, stato non noto</t>
  </si>
  <si>
    <t>Condizioni *)</t>
  </si>
  <si>
    <t>Ordinati i miglioramenti (S = Sì, N = No)</t>
  </si>
  <si>
    <t>Controllati i miglioramenti (S = Sì, N = No)</t>
  </si>
  <si>
    <t>Porta d’entrata dell’edificio / unità senza telaio (installare il Blower Door)</t>
  </si>
  <si>
    <t>Metodo di misurazione</t>
  </si>
  <si>
    <t>(1 stato di utilizzo, 2 involucro edilizio, 3 obiettivo specifico)</t>
  </si>
  <si>
    <t>Condizioni</t>
  </si>
  <si>
    <r>
      <t>Sup. involucro A</t>
    </r>
    <r>
      <rPr>
        <vertAlign val="subscript"/>
        <sz val="11"/>
        <color theme="1"/>
        <rFont val="Arial"/>
        <family val="2"/>
      </rPr>
      <t>inf</t>
    </r>
    <r>
      <rPr>
        <sz val="11"/>
        <color theme="1"/>
        <rFont val="Arial"/>
        <family val="2"/>
      </rPr>
      <t xml:space="preserve"> nuovo</t>
    </r>
    <r>
      <rPr>
        <vertAlign val="superscript"/>
        <sz val="11"/>
        <color theme="1"/>
        <rFont val="Arial"/>
        <family val="2"/>
      </rPr>
      <t>1)</t>
    </r>
  </si>
  <si>
    <r>
      <t>Sup. involucro A</t>
    </r>
    <r>
      <rPr>
        <vertAlign val="subscript"/>
        <sz val="11"/>
        <color theme="1"/>
        <rFont val="Arial"/>
        <family val="2"/>
      </rPr>
      <t>inf</t>
    </r>
    <r>
      <rPr>
        <sz val="11"/>
        <color theme="1"/>
        <rFont val="Arial"/>
        <family val="2"/>
      </rPr>
      <t xml:space="preserve"> ris.</t>
    </r>
    <r>
      <rPr>
        <vertAlign val="superscript"/>
        <sz val="11"/>
        <color theme="1"/>
        <rFont val="Arial"/>
        <family val="2"/>
      </rPr>
      <t>1)</t>
    </r>
  </si>
  <si>
    <r>
      <t>Sup. porte cl. 2</t>
    </r>
    <r>
      <rPr>
        <vertAlign val="superscript"/>
        <sz val="11"/>
        <color theme="1"/>
        <rFont val="Arial"/>
        <family val="2"/>
      </rPr>
      <t>2)</t>
    </r>
  </si>
  <si>
    <r>
      <t>Sup. porte cl. 3</t>
    </r>
    <r>
      <rPr>
        <vertAlign val="superscript"/>
        <sz val="11"/>
        <color theme="1"/>
        <rFont val="Arial"/>
        <family val="2"/>
      </rPr>
      <t>2)</t>
    </r>
  </si>
  <si>
    <t>Valore medio</t>
  </si>
  <si>
    <r>
      <t>Coeff. determinazione r</t>
    </r>
    <r>
      <rPr>
        <vertAlign val="superscript"/>
        <sz val="11"/>
        <color theme="1"/>
        <rFont val="Arial"/>
        <family val="2"/>
      </rPr>
      <t>2</t>
    </r>
  </si>
  <si>
    <r>
      <rPr>
        <i/>
        <vertAlign val="superscript"/>
        <sz val="10"/>
        <color theme="1"/>
        <rFont val="Arial"/>
        <family val="2"/>
      </rPr>
      <t>1)</t>
    </r>
    <r>
      <rPr>
        <i/>
        <sz val="10"/>
        <color theme="1"/>
        <rFont val="Arial"/>
        <family val="2"/>
      </rPr>
      <t xml:space="preserve"> Se sono presenti porte, indicare la superficie dell'involucro senza la superficie delle porte</t>
    </r>
  </si>
  <si>
    <t>Da compilare se il software di analisi non permette la visualizzazione del coefficiente di 
determinazione e il grafico.</t>
  </si>
  <si>
    <t xml:space="preserve"> - Il risultato della misurazione non esclude difetti (nascosti) nella costruzione.</t>
  </si>
  <si>
    <t xml:space="preserve"> - L’ermeticità all’aria può subire delle modifiche nel tempo</t>
  </si>
  <si>
    <t>Sigillatura ≙ Nastratura ≙ Chiusura temporanea dell'apertura con un ausilio adeguato (nastro adesivo, palloncino gonfiabile, tappo, ecc.).</t>
  </si>
  <si>
    <t>Portare un'apertura in posizione chiusa mediante un dispositivo di chiusura, senza aumentarne ulteriormente l'ermeticità all'aria. In assenza di un dispositivo di chiusura, l’apertura rimane invariata.</t>
  </si>
  <si>
    <t>[m³]</t>
  </si>
  <si>
    <r>
      <t>Sup. involucro A</t>
    </r>
    <r>
      <rPr>
        <vertAlign val="subscript"/>
        <sz val="11"/>
        <color theme="1"/>
        <rFont val="Arial"/>
        <family val="2"/>
      </rPr>
      <t>inf</t>
    </r>
    <r>
      <rPr>
        <sz val="11"/>
        <color theme="1"/>
        <rFont val="Arial"/>
        <family val="2"/>
      </rPr>
      <t xml:space="preserve"> totale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</si>
</sst>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0.0000"/>
    <numFmt numFmtId="166" formatCode="0.000"/>
    <numFmt numFmtId="167" formatCode="#,##0.000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8"/>
      <color theme="1"/>
      <name val="Arial"/>
      <family val="2"/>
    </font>
    <font>
      <vertAlign val="subscript"/>
      <sz val="11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b/>
      <sz val="12"/>
      <color theme="1"/>
      <name val="Arial"/>
      <family val="2"/>
    </font>
    <font>
      <i/>
      <sz val="10"/>
      <color theme="1"/>
      <name val="Arial"/>
      <family val="2"/>
    </font>
    <font>
      <b/>
      <sz val="11"/>
      <color theme="1"/>
      <name val="Arial"/>
      <family val="2"/>
    </font>
    <font>
      <sz val="10"/>
      <color rgb="FFFF0000"/>
      <name val="Arial"/>
      <family val="2"/>
    </font>
    <font>
      <sz val="10"/>
      <color rgb="FF0070C0"/>
      <name val="Arial"/>
      <family val="2"/>
    </font>
    <font>
      <vertAlign val="superscript"/>
      <sz val="11"/>
      <color theme="1"/>
      <name val="Arial"/>
      <family val="2"/>
    </font>
    <font>
      <vertAlign val="subscript"/>
      <sz val="9"/>
      <color theme="1"/>
      <name val="Arial"/>
      <family val="2"/>
    </font>
    <font>
      <vertAlign val="superscript"/>
      <sz val="18"/>
      <color theme="1"/>
      <name val="Arial"/>
      <family val="2"/>
    </font>
    <font>
      <vertAlign val="superscript"/>
      <sz val="9"/>
      <color theme="1"/>
      <name val="Arial"/>
      <family val="2"/>
    </font>
    <font>
      <vertAlign val="superscript"/>
      <sz val="10"/>
      <color theme="1"/>
      <name val="Arial"/>
      <family val="2"/>
    </font>
    <font>
      <sz val="20"/>
      <color theme="1"/>
      <name val="Arial"/>
      <family val="2"/>
    </font>
    <font>
      <sz val="11"/>
      <name val="Arial"/>
      <family val="2"/>
    </font>
    <font>
      <sz val="16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vertAlign val="superscript"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52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/>
    <xf numFmtId="0" fontId="4" fillId="0" borderId="0" xfId="0" applyFont="1"/>
    <xf numFmtId="0" fontId="7" fillId="0" borderId="0" xfId="0" applyFont="1"/>
    <xf numFmtId="0" fontId="4" fillId="0" borderId="3" xfId="0" applyFont="1" applyBorder="1" applyAlignment="1">
      <alignment vertical="center"/>
    </xf>
    <xf numFmtId="0" fontId="4" fillId="0" borderId="4" xfId="0" applyFont="1" applyBorder="1"/>
    <xf numFmtId="0" fontId="10" fillId="0" borderId="4" xfId="0" applyFont="1" applyBorder="1" applyAlignment="1">
      <alignment wrapText="1"/>
    </xf>
    <xf numFmtId="0" fontId="11" fillId="0" borderId="4" xfId="0" applyFont="1" applyBorder="1"/>
    <xf numFmtId="0" fontId="4" fillId="0" borderId="5" xfId="0" applyFont="1" applyBorder="1"/>
    <xf numFmtId="0" fontId="7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9" fillId="0" borderId="0" xfId="0" applyFont="1"/>
    <xf numFmtId="0" fontId="1" fillId="0" borderId="9" xfId="0" applyFont="1" applyBorder="1" applyAlignment="1">
      <alignment vertical="top"/>
    </xf>
    <xf numFmtId="0" fontId="1" fillId="0" borderId="10" xfId="0" applyFont="1" applyBorder="1"/>
    <xf numFmtId="0" fontId="1" fillId="0" borderId="12" xfId="0" applyFont="1" applyBorder="1"/>
    <xf numFmtId="0" fontId="1" fillId="0" borderId="13" xfId="0" applyFont="1" applyBorder="1"/>
    <xf numFmtId="0" fontId="1" fillId="0" borderId="14" xfId="0" applyFont="1" applyBorder="1"/>
    <xf numFmtId="0" fontId="1" fillId="0" borderId="15" xfId="0" applyFont="1" applyBorder="1"/>
    <xf numFmtId="0" fontId="1" fillId="0" borderId="11" xfId="0" applyFont="1" applyBorder="1"/>
    <xf numFmtId="0" fontId="1" fillId="0" borderId="7" xfId="0" applyFont="1" applyBorder="1"/>
    <xf numFmtId="0" fontId="1" fillId="0" borderId="8" xfId="0" applyFont="1" applyBorder="1"/>
    <xf numFmtId="0" fontId="1" fillId="0" borderId="6" xfId="0" applyFont="1" applyBorder="1"/>
    <xf numFmtId="0" fontId="9" fillId="0" borderId="1" xfId="0" applyFont="1" applyBorder="1"/>
    <xf numFmtId="0" fontId="9" fillId="0" borderId="10" xfId="0" applyFont="1" applyBorder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1" fillId="3" borderId="0" xfId="0" applyFont="1" applyFill="1"/>
    <xf numFmtId="0" fontId="4" fillId="2" borderId="2" xfId="0" applyFont="1" applyFill="1" applyBorder="1" applyAlignment="1" applyProtection="1">
      <alignment vertical="center"/>
      <protection locked="0"/>
    </xf>
    <xf numFmtId="0" fontId="6" fillId="0" borderId="1" xfId="0" applyFont="1" applyBorder="1" applyAlignment="1">
      <alignment horizontal="right"/>
    </xf>
    <xf numFmtId="0" fontId="1" fillId="2" borderId="1" xfId="0" applyFont="1" applyFill="1" applyBorder="1" applyProtection="1">
      <protection locked="0"/>
    </xf>
    <xf numFmtId="0" fontId="17" fillId="0" borderId="0" xfId="0" applyFont="1"/>
    <xf numFmtId="0" fontId="6" fillId="0" borderId="0" xfId="0" applyFont="1" applyAlignment="1">
      <alignment horizontal="right"/>
    </xf>
    <xf numFmtId="0" fontId="7" fillId="0" borderId="6" xfId="0" applyFont="1" applyBorder="1"/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0" fontId="1" fillId="0" borderId="2" xfId="0" applyFont="1" applyBorder="1" applyAlignment="1">
      <alignment horizontal="left" vertical="center"/>
    </xf>
    <xf numFmtId="2" fontId="1" fillId="0" borderId="0" xfId="0" applyNumberFormat="1" applyFont="1"/>
    <xf numFmtId="0" fontId="19" fillId="0" borderId="0" xfId="0" applyFont="1" applyAlignment="1">
      <alignment horizontal="left"/>
    </xf>
    <xf numFmtId="0" fontId="1" fillId="0" borderId="12" xfId="0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/>
    </xf>
    <xf numFmtId="0" fontId="1" fillId="0" borderId="5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right" textRotation="90"/>
    </xf>
    <xf numFmtId="0" fontId="4" fillId="0" borderId="9" xfId="0" applyFont="1" applyBorder="1" applyAlignment="1">
      <alignment horizontal="left" vertical="top"/>
    </xf>
    <xf numFmtId="0" fontId="4" fillId="0" borderId="10" xfId="0" applyFont="1" applyBorder="1" applyAlignment="1">
      <alignment horizontal="right" vertical="top"/>
    </xf>
    <xf numFmtId="0" fontId="4" fillId="0" borderId="6" xfId="0" applyFont="1" applyBorder="1" applyAlignment="1">
      <alignment vertical="center" textRotation="90"/>
    </xf>
    <xf numFmtId="0" fontId="4" fillId="0" borderId="7" xfId="0" applyFont="1" applyBorder="1" applyAlignment="1">
      <alignment vertical="center" textRotation="90"/>
    </xf>
    <xf numFmtId="0" fontId="4" fillId="0" borderId="8" xfId="0" applyFont="1" applyBorder="1" applyAlignment="1">
      <alignment vertical="center" textRotation="90"/>
    </xf>
    <xf numFmtId="2" fontId="4" fillId="0" borderId="5" xfId="0" applyNumberFormat="1" applyFont="1" applyBorder="1" applyAlignment="1">
      <alignment horizontal="center" vertical="center"/>
    </xf>
    <xf numFmtId="2" fontId="4" fillId="0" borderId="6" xfId="0" applyNumberFormat="1" applyFont="1" applyBorder="1" applyAlignment="1">
      <alignment horizontal="center" vertical="center"/>
    </xf>
    <xf numFmtId="2" fontId="4" fillId="0" borderId="7" xfId="0" applyNumberFormat="1" applyFont="1" applyBorder="1" applyAlignment="1">
      <alignment horizontal="center" vertical="center"/>
    </xf>
    <xf numFmtId="1" fontId="4" fillId="0" borderId="7" xfId="0" applyNumberFormat="1" applyFont="1" applyBorder="1" applyAlignment="1">
      <alignment horizontal="center" vertical="center"/>
    </xf>
    <xf numFmtId="164" fontId="4" fillId="0" borderId="7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7" xfId="0" applyFont="1" applyBorder="1"/>
    <xf numFmtId="0" fontId="4" fillId="0" borderId="8" xfId="0" applyFont="1" applyBorder="1"/>
    <xf numFmtId="1" fontId="4" fillId="0" borderId="5" xfId="0" applyNumberFormat="1" applyFont="1" applyBorder="1" applyAlignment="1">
      <alignment horizontal="center" vertical="center"/>
    </xf>
    <xf numFmtId="0" fontId="1" fillId="2" borderId="0" xfId="0" applyFont="1" applyFill="1" applyAlignment="1" applyProtection="1">
      <alignment horizontal="center"/>
      <protection locked="0"/>
    </xf>
    <xf numFmtId="0" fontId="4" fillId="0" borderId="2" xfId="0" applyFont="1" applyBorder="1"/>
    <xf numFmtId="0" fontId="4" fillId="0" borderId="2" xfId="0" applyFont="1" applyBorder="1" applyAlignment="1">
      <alignment wrapText="1"/>
    </xf>
    <xf numFmtId="0" fontId="4" fillId="0" borderId="0" xfId="0" applyFont="1" applyAlignment="1">
      <alignment horizontal="left"/>
    </xf>
    <xf numFmtId="0" fontId="9" fillId="0" borderId="2" xfId="0" applyFont="1" applyBorder="1" applyAlignment="1">
      <alignment horizontal="left" vertical="center" wrapText="1"/>
    </xf>
    <xf numFmtId="0" fontId="20" fillId="0" borderId="2" xfId="0" applyFont="1" applyBorder="1" applyAlignment="1">
      <alignment vertical="center"/>
    </xf>
    <xf numFmtId="0" fontId="20" fillId="0" borderId="2" xfId="0" applyFont="1" applyBorder="1" applyAlignment="1">
      <alignment vertical="center" wrapText="1"/>
    </xf>
    <xf numFmtId="0" fontId="1" fillId="2" borderId="0" xfId="0" applyFont="1" applyFill="1" applyProtection="1">
      <protection locked="0"/>
    </xf>
    <xf numFmtId="165" fontId="4" fillId="0" borderId="2" xfId="0" applyNumberFormat="1" applyFont="1" applyBorder="1" applyAlignment="1">
      <alignment horizontal="center" vertical="center"/>
    </xf>
    <xf numFmtId="166" fontId="4" fillId="0" borderId="2" xfId="0" applyNumberFormat="1" applyFont="1" applyBorder="1" applyAlignment="1">
      <alignment horizontal="center" vertical="center"/>
    </xf>
    <xf numFmtId="1" fontId="4" fillId="0" borderId="2" xfId="0" applyNumberFormat="1" applyFont="1" applyBorder="1" applyAlignment="1">
      <alignment horizontal="center" vertical="center"/>
    </xf>
    <xf numFmtId="164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" fillId="2" borderId="0" xfId="0" applyFont="1" applyFill="1" applyAlignment="1" applyProtection="1">
      <alignment horizontal="left"/>
      <protection locked="0"/>
    </xf>
    <xf numFmtId="164" fontId="1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0" fontId="8" fillId="0" borderId="6" xfId="0" applyFont="1" applyBorder="1" applyAlignment="1">
      <alignment horizontal="left" vertical="top" wrapText="1"/>
    </xf>
    <xf numFmtId="0" fontId="8" fillId="0" borderId="7" xfId="0" applyFont="1" applyBorder="1" applyAlignment="1">
      <alignment horizontal="left" vertical="top" wrapText="1"/>
    </xf>
    <xf numFmtId="0" fontId="8" fillId="0" borderId="8" xfId="0" applyFont="1" applyBorder="1" applyAlignment="1">
      <alignment horizontal="left" vertical="top" wrapText="1"/>
    </xf>
    <xf numFmtId="0" fontId="8" fillId="0" borderId="6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0" fontId="19" fillId="0" borderId="0" xfId="0" applyFont="1" applyAlignment="1">
      <alignment horizontal="left"/>
    </xf>
    <xf numFmtId="0" fontId="1" fillId="0" borderId="9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14" xfId="0" applyFont="1" applyBorder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4" fillId="0" borderId="3" xfId="0" applyFont="1" applyBorder="1" applyAlignment="1">
      <alignment horizontal="left" textRotation="90" wrapText="1"/>
    </xf>
    <xf numFmtId="0" fontId="4" fillId="0" borderId="5" xfId="0" applyFont="1" applyBorder="1" applyAlignment="1">
      <alignment horizontal="left" textRotation="90" wrapText="1"/>
    </xf>
    <xf numFmtId="0" fontId="5" fillId="0" borderId="1" xfId="0" applyFont="1" applyBorder="1" applyAlignment="1">
      <alignment horizontal="right"/>
    </xf>
    <xf numFmtId="0" fontId="4" fillId="0" borderId="6" xfId="0" applyFont="1" applyBorder="1" applyAlignment="1">
      <alignment horizontal="right"/>
    </xf>
    <xf numFmtId="0" fontId="4" fillId="0" borderId="8" xfId="0" applyFont="1" applyBorder="1" applyAlignment="1">
      <alignment horizontal="right"/>
    </xf>
    <xf numFmtId="0" fontId="4" fillId="0" borderId="4" xfId="0" applyFont="1" applyBorder="1" applyAlignment="1">
      <alignment horizontal="left" textRotation="90" wrapText="1"/>
    </xf>
    <xf numFmtId="0" fontId="4" fillId="0" borderId="6" xfId="0" applyFont="1" applyBorder="1" applyAlignment="1">
      <alignment horizontal="left" wrapText="1"/>
    </xf>
    <xf numFmtId="0" fontId="4" fillId="0" borderId="8" xfId="0" applyFont="1" applyBorder="1" applyAlignment="1">
      <alignment horizontal="left" wrapText="1"/>
    </xf>
    <xf numFmtId="0" fontId="4" fillId="0" borderId="9" xfId="0" applyFont="1" applyBorder="1" applyAlignment="1">
      <alignment horizontal="right" vertical="top"/>
    </xf>
    <xf numFmtId="0" fontId="4" fillId="0" borderId="10" xfId="0" applyFont="1" applyBorder="1" applyAlignment="1">
      <alignment horizontal="right" vertical="top"/>
    </xf>
    <xf numFmtId="0" fontId="4" fillId="0" borderId="0" xfId="0" applyFont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" fillId="2" borderId="6" xfId="0" applyFont="1" applyFill="1" applyBorder="1" applyAlignment="1" applyProtection="1">
      <alignment horizontal="right"/>
      <protection locked="0"/>
    </xf>
    <xf numFmtId="0" fontId="1" fillId="2" borderId="7" xfId="0" applyFont="1" applyFill="1" applyBorder="1" applyAlignment="1" applyProtection="1">
      <alignment horizontal="right"/>
      <protection locked="0"/>
    </xf>
    <xf numFmtId="14" fontId="1" fillId="2" borderId="6" xfId="0" applyNumberFormat="1" applyFont="1" applyFill="1" applyBorder="1" applyAlignment="1" applyProtection="1">
      <alignment horizontal="center"/>
      <protection locked="0"/>
    </xf>
    <xf numFmtId="14" fontId="1" fillId="2" borderId="7" xfId="0" applyNumberFormat="1" applyFont="1" applyFill="1" applyBorder="1" applyAlignment="1" applyProtection="1">
      <alignment horizontal="center"/>
      <protection locked="0"/>
    </xf>
    <xf numFmtId="14" fontId="1" fillId="2" borderId="8" xfId="0" applyNumberFormat="1" applyFont="1" applyFill="1" applyBorder="1" applyAlignment="1" applyProtection="1">
      <alignment horizontal="center"/>
      <protection locked="0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6" xfId="0" applyFont="1" applyBorder="1" applyAlignment="1">
      <alignment horizontal="right"/>
    </xf>
    <xf numFmtId="0" fontId="1" fillId="0" borderId="7" xfId="0" applyFont="1" applyBorder="1" applyAlignment="1">
      <alignment horizontal="right"/>
    </xf>
    <xf numFmtId="0" fontId="5" fillId="0" borderId="14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5" fillId="0" borderId="15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9" xfId="0" applyFont="1" applyBorder="1" applyAlignment="1">
      <alignment horizontal="left"/>
    </xf>
    <xf numFmtId="0" fontId="1" fillId="0" borderId="10" xfId="0" applyFont="1" applyBorder="1" applyAlignment="1">
      <alignment horizontal="left"/>
    </xf>
    <xf numFmtId="0" fontId="1" fillId="0" borderId="11" xfId="0" applyFont="1" applyBorder="1" applyAlignment="1">
      <alignment horizontal="left"/>
    </xf>
    <xf numFmtId="166" fontId="1" fillId="2" borderId="9" xfId="0" applyNumberFormat="1" applyFont="1" applyFill="1" applyBorder="1" applyAlignment="1" applyProtection="1">
      <alignment horizontal="right"/>
      <protection locked="0"/>
    </xf>
    <xf numFmtId="166" fontId="1" fillId="2" borderId="10" xfId="0" applyNumberFormat="1" applyFont="1" applyFill="1" applyBorder="1" applyAlignment="1" applyProtection="1">
      <alignment horizontal="right"/>
      <protection locked="0"/>
    </xf>
    <xf numFmtId="167" fontId="1" fillId="2" borderId="9" xfId="0" applyNumberFormat="1" applyFont="1" applyFill="1" applyBorder="1" applyAlignment="1" applyProtection="1">
      <alignment horizontal="right"/>
      <protection locked="0"/>
    </xf>
    <xf numFmtId="167" fontId="1" fillId="2" borderId="10" xfId="0" applyNumberFormat="1" applyFont="1" applyFill="1" applyBorder="1" applyAlignment="1" applyProtection="1">
      <alignment horizontal="right"/>
      <protection locked="0"/>
    </xf>
    <xf numFmtId="2" fontId="1" fillId="0" borderId="9" xfId="0" applyNumberFormat="1" applyFont="1" applyBorder="1" applyAlignment="1">
      <alignment horizontal="right"/>
    </xf>
    <xf numFmtId="2" fontId="1" fillId="0" borderId="10" xfId="0" applyNumberFormat="1" applyFont="1" applyBorder="1" applyAlignment="1">
      <alignment horizontal="right"/>
    </xf>
    <xf numFmtId="0" fontId="1" fillId="2" borderId="6" xfId="0" applyFont="1" applyFill="1" applyBorder="1" applyAlignment="1" applyProtection="1">
      <alignment horizontal="center"/>
      <protection locked="0"/>
    </xf>
    <xf numFmtId="0" fontId="1" fillId="2" borderId="7" xfId="0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horizontal="center"/>
      <protection locked="0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1" fillId="0" borderId="0" xfId="0" applyFont="1" applyAlignment="1">
      <alignment horizontal="left" wrapText="1"/>
    </xf>
    <xf numFmtId="0" fontId="18" fillId="2" borderId="0" xfId="0" applyFont="1" applyFill="1" applyAlignment="1" applyProtection="1">
      <alignment horizontal="left"/>
      <protection locked="0"/>
    </xf>
    <xf numFmtId="2" fontId="7" fillId="0" borderId="6" xfId="0" applyNumberFormat="1" applyFont="1" applyBorder="1" applyAlignment="1">
      <alignment horizontal="center"/>
    </xf>
    <xf numFmtId="2" fontId="7" fillId="0" borderId="7" xfId="0" applyNumberFormat="1" applyFont="1" applyBorder="1" applyAlignment="1">
      <alignment horizontal="center"/>
    </xf>
    <xf numFmtId="2" fontId="7" fillId="0" borderId="8" xfId="0" applyNumberFormat="1" applyFont="1" applyBorder="1" applyAlignment="1">
      <alignment horizontal="center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 applyProtection="1">
      <alignment horizontal="center" vertical="center"/>
      <protection locked="0"/>
    </xf>
    <xf numFmtId="0" fontId="4" fillId="0" borderId="6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20" fillId="0" borderId="6" xfId="0" applyFont="1" applyBorder="1" applyAlignment="1">
      <alignment horizontal="left" vertical="top" wrapText="1"/>
    </xf>
    <xf numFmtId="0" fontId="20" fillId="0" borderId="7" xfId="0" applyFont="1" applyBorder="1" applyAlignment="1">
      <alignment horizontal="left" vertical="top" wrapText="1"/>
    </xf>
    <xf numFmtId="0" fontId="20" fillId="0" borderId="8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wrapText="1"/>
    </xf>
    <xf numFmtId="0" fontId="20" fillId="0" borderId="6" xfId="0" applyFont="1" applyBorder="1" applyAlignment="1">
      <alignment horizontal="left" wrapText="1"/>
    </xf>
    <xf numFmtId="0" fontId="20" fillId="0" borderId="7" xfId="0" applyFont="1" applyBorder="1" applyAlignment="1">
      <alignment horizontal="left" wrapText="1"/>
    </xf>
    <xf numFmtId="0" fontId="20" fillId="0" borderId="8" xfId="0" applyFont="1" applyBorder="1" applyAlignment="1">
      <alignment horizontal="left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Relationship Id="rId30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484140141260687"/>
          <c:y val="2.2598865588353459E-2"/>
          <c:w val="0.85755116180210911"/>
          <c:h val="0.76326828234386013"/>
        </c:manualLayout>
      </c:layout>
      <c:scatterChart>
        <c:scatterStyle val="lineMarker"/>
        <c:varyColors val="0"/>
        <c:ser>
          <c:idx val="0"/>
          <c:order val="0"/>
          <c:tx>
            <c:v>punti depressione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6350" cap="rnd">
                <a:solidFill>
                  <a:schemeClr val="accent1"/>
                </a:solidFill>
                <a:prstDash val="solid"/>
              </a:ln>
              <a:effectLst/>
            </c:spPr>
            <c:trendlineType val="power"/>
            <c:forward val="10"/>
            <c:backward val="8"/>
            <c:dispRSqr val="0"/>
            <c:dispEq val="0"/>
          </c:trendline>
          <c:xVal>
            <c:numRef>
              <c:f>'Zona 1'!$A$56:$A$65</c:f>
              <c:numCache>
                <c:formatCode>General</c:formatCode>
                <c:ptCount val="10"/>
              </c:numCache>
            </c:numRef>
          </c:xVal>
          <c:yVal>
            <c:numRef>
              <c:f>'Zona 1'!$F$56:$F$65</c:f>
              <c:numCache>
                <c:formatCode>General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962-427E-A177-EE3CC6B7B2A3}"/>
            </c:ext>
          </c:extLst>
        </c:ser>
        <c:ser>
          <c:idx val="1"/>
          <c:order val="1"/>
          <c:tx>
            <c:v>punti sovrapressione</c:v>
          </c:tx>
          <c:spPr>
            <a:ln w="25400" cap="rnd">
              <a:noFill/>
              <a:round/>
            </a:ln>
            <a:effectLst/>
          </c:spPr>
          <c:marker>
            <c:symbol val="squar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6350" cap="rnd">
                <a:solidFill>
                  <a:schemeClr val="accent2"/>
                </a:solidFill>
                <a:prstDash val="solid"/>
              </a:ln>
              <a:effectLst/>
            </c:spPr>
            <c:trendlineType val="power"/>
            <c:forward val="5"/>
            <c:backward val="8"/>
            <c:dispRSqr val="0"/>
            <c:dispEq val="0"/>
          </c:trendline>
          <c:xVal>
            <c:numRef>
              <c:f>'Zona 1'!$K$56:$K$65</c:f>
              <c:numCache>
                <c:formatCode>General</c:formatCode>
                <c:ptCount val="10"/>
              </c:numCache>
            </c:numRef>
          </c:xVal>
          <c:yVal>
            <c:numRef>
              <c:f>'Zona 1'!$P$56:$P$65</c:f>
              <c:numCache>
                <c:formatCode>General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962-427E-A177-EE3CC6B7B2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95294559"/>
        <c:axId val="1795277503"/>
      </c:scatterChart>
      <c:valAx>
        <c:axId val="1795294559"/>
        <c:scaling>
          <c:logBase val="10"/>
          <c:orientation val="minMax"/>
          <c:max val="100"/>
          <c:min val="1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6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bg1">
                  <a:lumMod val="6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CH"/>
                  <a:t>Pressione edificio (Pa)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795277503"/>
        <c:crosses val="autoZero"/>
        <c:crossBetween val="midCat"/>
      </c:valAx>
      <c:valAx>
        <c:axId val="1795277503"/>
        <c:scaling>
          <c:logBase val="10"/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6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bg1">
                  <a:lumMod val="6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CH"/>
                  <a:t>Portata (m3/h)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795294559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6172592103360858"/>
          <c:y val="0.89987417394522806"/>
          <c:w val="0.67443995522994782"/>
          <c:h val="8.505991566253624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484140141260687"/>
          <c:y val="2.2598865588353459E-2"/>
          <c:w val="0.85755116180210911"/>
          <c:h val="0.76326828234386013"/>
        </c:manualLayout>
      </c:layout>
      <c:scatterChart>
        <c:scatterStyle val="lineMarker"/>
        <c:varyColors val="0"/>
        <c:ser>
          <c:idx val="0"/>
          <c:order val="0"/>
          <c:tx>
            <c:v>punti depressione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6350" cap="rnd">
                <a:solidFill>
                  <a:schemeClr val="accent1"/>
                </a:solidFill>
                <a:prstDash val="solid"/>
              </a:ln>
              <a:effectLst/>
            </c:spPr>
            <c:trendlineType val="power"/>
            <c:forward val="10"/>
            <c:backward val="8"/>
            <c:dispRSqr val="0"/>
            <c:dispEq val="0"/>
          </c:trendline>
          <c:xVal>
            <c:numRef>
              <c:f>'Zona 10'!$A$56:$A$65</c:f>
              <c:numCache>
                <c:formatCode>General</c:formatCode>
                <c:ptCount val="10"/>
              </c:numCache>
            </c:numRef>
          </c:xVal>
          <c:yVal>
            <c:numRef>
              <c:f>'Zona 10'!$F$56:$F$65</c:f>
              <c:numCache>
                <c:formatCode>General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BCC-4855-BAD8-A187591D71A4}"/>
            </c:ext>
          </c:extLst>
        </c:ser>
        <c:ser>
          <c:idx val="1"/>
          <c:order val="1"/>
          <c:tx>
            <c:v>punti sovrapressione</c:v>
          </c:tx>
          <c:spPr>
            <a:ln w="25400" cap="rnd">
              <a:noFill/>
              <a:round/>
            </a:ln>
            <a:effectLst/>
          </c:spPr>
          <c:marker>
            <c:symbol val="squar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6350" cap="rnd">
                <a:solidFill>
                  <a:schemeClr val="accent2"/>
                </a:solidFill>
                <a:prstDash val="solid"/>
              </a:ln>
              <a:effectLst/>
            </c:spPr>
            <c:trendlineType val="power"/>
            <c:forward val="5"/>
            <c:backward val="8"/>
            <c:dispRSqr val="0"/>
            <c:dispEq val="0"/>
          </c:trendline>
          <c:xVal>
            <c:numRef>
              <c:f>'Zona 10'!$K$56:$K$65</c:f>
              <c:numCache>
                <c:formatCode>General</c:formatCode>
                <c:ptCount val="10"/>
              </c:numCache>
            </c:numRef>
          </c:xVal>
          <c:yVal>
            <c:numRef>
              <c:f>'Zona 10'!$P$56:$P$65</c:f>
              <c:numCache>
                <c:formatCode>General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BCC-4855-BAD8-A187591D71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95294559"/>
        <c:axId val="1795277503"/>
      </c:scatterChart>
      <c:valAx>
        <c:axId val="1795294559"/>
        <c:scaling>
          <c:logBase val="10"/>
          <c:orientation val="minMax"/>
          <c:max val="100"/>
          <c:min val="1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6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bg1">
                  <a:lumMod val="6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CH"/>
                  <a:t>Pressione edificio (Pa)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795277503"/>
        <c:crosses val="autoZero"/>
        <c:crossBetween val="midCat"/>
      </c:valAx>
      <c:valAx>
        <c:axId val="1795277503"/>
        <c:scaling>
          <c:logBase val="10"/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6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bg1">
                  <a:lumMod val="6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CH"/>
                  <a:t>Portata (m3/h)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795294559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6172592103360858"/>
          <c:y val="0.89987417394522806"/>
          <c:w val="0.67443995522994782"/>
          <c:h val="8.505991566253624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484140141260687"/>
          <c:y val="2.2598865588353459E-2"/>
          <c:w val="0.85755116180210911"/>
          <c:h val="0.76326828234386013"/>
        </c:manualLayout>
      </c:layout>
      <c:scatterChart>
        <c:scatterStyle val="lineMarker"/>
        <c:varyColors val="0"/>
        <c:ser>
          <c:idx val="0"/>
          <c:order val="0"/>
          <c:tx>
            <c:v>punti depressione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6350" cap="rnd">
                <a:solidFill>
                  <a:schemeClr val="accent1"/>
                </a:solidFill>
                <a:prstDash val="solid"/>
              </a:ln>
              <a:effectLst/>
            </c:spPr>
            <c:trendlineType val="power"/>
            <c:forward val="10"/>
            <c:backward val="8"/>
            <c:dispRSqr val="0"/>
            <c:dispEq val="0"/>
          </c:trendline>
          <c:xVal>
            <c:numRef>
              <c:f>'Zona 11'!$A$56:$A$65</c:f>
              <c:numCache>
                <c:formatCode>General</c:formatCode>
                <c:ptCount val="10"/>
              </c:numCache>
            </c:numRef>
          </c:xVal>
          <c:yVal>
            <c:numRef>
              <c:f>'Zona 11'!$F$56:$F$65</c:f>
              <c:numCache>
                <c:formatCode>General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C44-4E96-B2B8-851F562E0D87}"/>
            </c:ext>
          </c:extLst>
        </c:ser>
        <c:ser>
          <c:idx val="1"/>
          <c:order val="1"/>
          <c:tx>
            <c:v>punti sovrapressione</c:v>
          </c:tx>
          <c:spPr>
            <a:ln w="25400" cap="rnd">
              <a:noFill/>
              <a:round/>
            </a:ln>
            <a:effectLst/>
          </c:spPr>
          <c:marker>
            <c:symbol val="squar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6350" cap="rnd">
                <a:solidFill>
                  <a:schemeClr val="accent2"/>
                </a:solidFill>
                <a:prstDash val="solid"/>
              </a:ln>
              <a:effectLst/>
            </c:spPr>
            <c:trendlineType val="power"/>
            <c:forward val="5"/>
            <c:backward val="8"/>
            <c:dispRSqr val="0"/>
            <c:dispEq val="0"/>
          </c:trendline>
          <c:xVal>
            <c:numRef>
              <c:f>'Zona 11'!$K$56:$K$65</c:f>
              <c:numCache>
                <c:formatCode>General</c:formatCode>
                <c:ptCount val="10"/>
              </c:numCache>
            </c:numRef>
          </c:xVal>
          <c:yVal>
            <c:numRef>
              <c:f>'Zona 11'!$P$56:$P$65</c:f>
              <c:numCache>
                <c:formatCode>General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C44-4E96-B2B8-851F562E0D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95294559"/>
        <c:axId val="1795277503"/>
      </c:scatterChart>
      <c:valAx>
        <c:axId val="1795294559"/>
        <c:scaling>
          <c:logBase val="10"/>
          <c:orientation val="minMax"/>
          <c:max val="100"/>
          <c:min val="1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6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bg1">
                  <a:lumMod val="6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CH"/>
                  <a:t>Pressione edificio (Pa)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795277503"/>
        <c:crosses val="autoZero"/>
        <c:crossBetween val="midCat"/>
      </c:valAx>
      <c:valAx>
        <c:axId val="1795277503"/>
        <c:scaling>
          <c:logBase val="10"/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6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bg1">
                  <a:lumMod val="6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CH"/>
                  <a:t>Portata (m3/h)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795294559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6172592103360858"/>
          <c:y val="0.89987417394522806"/>
          <c:w val="0.67443995522994782"/>
          <c:h val="8.505991566253624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484140141260687"/>
          <c:y val="2.2598865588353459E-2"/>
          <c:w val="0.85755116180210911"/>
          <c:h val="0.76326828234386013"/>
        </c:manualLayout>
      </c:layout>
      <c:scatterChart>
        <c:scatterStyle val="lineMarker"/>
        <c:varyColors val="0"/>
        <c:ser>
          <c:idx val="0"/>
          <c:order val="0"/>
          <c:tx>
            <c:v>punti depressione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6350" cap="rnd">
                <a:solidFill>
                  <a:schemeClr val="accent1"/>
                </a:solidFill>
                <a:prstDash val="solid"/>
              </a:ln>
              <a:effectLst/>
            </c:spPr>
            <c:trendlineType val="power"/>
            <c:forward val="10"/>
            <c:backward val="8"/>
            <c:dispRSqr val="0"/>
            <c:dispEq val="0"/>
          </c:trendline>
          <c:xVal>
            <c:numRef>
              <c:f>'Zona 12'!$A$56:$A$65</c:f>
              <c:numCache>
                <c:formatCode>General</c:formatCode>
                <c:ptCount val="10"/>
              </c:numCache>
            </c:numRef>
          </c:xVal>
          <c:yVal>
            <c:numRef>
              <c:f>'Zona 12'!$F$56:$F$65</c:f>
              <c:numCache>
                <c:formatCode>General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741-4C24-8D0E-CB99404A7D72}"/>
            </c:ext>
          </c:extLst>
        </c:ser>
        <c:ser>
          <c:idx val="1"/>
          <c:order val="1"/>
          <c:tx>
            <c:v>punti sovrapressione</c:v>
          </c:tx>
          <c:spPr>
            <a:ln w="25400" cap="rnd">
              <a:noFill/>
              <a:round/>
            </a:ln>
            <a:effectLst/>
          </c:spPr>
          <c:marker>
            <c:symbol val="squar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6350" cap="rnd">
                <a:solidFill>
                  <a:schemeClr val="accent2"/>
                </a:solidFill>
                <a:prstDash val="solid"/>
              </a:ln>
              <a:effectLst/>
            </c:spPr>
            <c:trendlineType val="power"/>
            <c:forward val="5"/>
            <c:backward val="8"/>
            <c:dispRSqr val="0"/>
            <c:dispEq val="0"/>
          </c:trendline>
          <c:xVal>
            <c:numRef>
              <c:f>'Zona 12'!$K$56:$K$65</c:f>
              <c:numCache>
                <c:formatCode>General</c:formatCode>
                <c:ptCount val="10"/>
              </c:numCache>
            </c:numRef>
          </c:xVal>
          <c:yVal>
            <c:numRef>
              <c:f>'Zona 12'!$P$56:$P$65</c:f>
              <c:numCache>
                <c:formatCode>General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741-4C24-8D0E-CB99404A7D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95294559"/>
        <c:axId val="1795277503"/>
      </c:scatterChart>
      <c:valAx>
        <c:axId val="1795294559"/>
        <c:scaling>
          <c:logBase val="10"/>
          <c:orientation val="minMax"/>
          <c:max val="100"/>
          <c:min val="1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6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bg1">
                  <a:lumMod val="6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CH"/>
                  <a:t>Pressione edificio (Pa)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795277503"/>
        <c:crosses val="autoZero"/>
        <c:crossBetween val="midCat"/>
      </c:valAx>
      <c:valAx>
        <c:axId val="1795277503"/>
        <c:scaling>
          <c:logBase val="10"/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6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bg1">
                  <a:lumMod val="6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CH"/>
                  <a:t>Portata (m3/h)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795294559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6172592103360858"/>
          <c:y val="0.89987417394522806"/>
          <c:w val="0.67443995522994782"/>
          <c:h val="8.505991566253624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484140141260687"/>
          <c:y val="2.2598865588353459E-2"/>
          <c:w val="0.85755116180210911"/>
          <c:h val="0.76326828234386013"/>
        </c:manualLayout>
      </c:layout>
      <c:scatterChart>
        <c:scatterStyle val="lineMarker"/>
        <c:varyColors val="0"/>
        <c:ser>
          <c:idx val="0"/>
          <c:order val="0"/>
          <c:tx>
            <c:v>punti depressione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6350" cap="rnd">
                <a:solidFill>
                  <a:schemeClr val="accent1"/>
                </a:solidFill>
                <a:prstDash val="solid"/>
              </a:ln>
              <a:effectLst/>
            </c:spPr>
            <c:trendlineType val="power"/>
            <c:forward val="10"/>
            <c:backward val="8"/>
            <c:dispRSqr val="0"/>
            <c:dispEq val="0"/>
          </c:trendline>
          <c:xVal>
            <c:numRef>
              <c:f>'Zona 13'!$A$56:$A$65</c:f>
              <c:numCache>
                <c:formatCode>General</c:formatCode>
                <c:ptCount val="10"/>
              </c:numCache>
            </c:numRef>
          </c:xVal>
          <c:yVal>
            <c:numRef>
              <c:f>'Zona 13'!$F$56:$F$65</c:f>
              <c:numCache>
                <c:formatCode>General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8AB-4F09-A236-9BEFA99BC6C5}"/>
            </c:ext>
          </c:extLst>
        </c:ser>
        <c:ser>
          <c:idx val="1"/>
          <c:order val="1"/>
          <c:tx>
            <c:v>punti sovrapressione</c:v>
          </c:tx>
          <c:spPr>
            <a:ln w="25400" cap="rnd">
              <a:noFill/>
              <a:round/>
            </a:ln>
            <a:effectLst/>
          </c:spPr>
          <c:marker>
            <c:symbol val="squar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6350" cap="rnd">
                <a:solidFill>
                  <a:schemeClr val="accent2"/>
                </a:solidFill>
                <a:prstDash val="solid"/>
              </a:ln>
              <a:effectLst/>
            </c:spPr>
            <c:trendlineType val="power"/>
            <c:forward val="5"/>
            <c:backward val="8"/>
            <c:dispRSqr val="0"/>
            <c:dispEq val="0"/>
          </c:trendline>
          <c:xVal>
            <c:numRef>
              <c:f>'Zona 13'!$K$56:$K$65</c:f>
              <c:numCache>
                <c:formatCode>General</c:formatCode>
                <c:ptCount val="10"/>
              </c:numCache>
            </c:numRef>
          </c:xVal>
          <c:yVal>
            <c:numRef>
              <c:f>'Zona 13'!$P$56:$P$65</c:f>
              <c:numCache>
                <c:formatCode>General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8AB-4F09-A236-9BEFA99BC6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95294559"/>
        <c:axId val="1795277503"/>
      </c:scatterChart>
      <c:valAx>
        <c:axId val="1795294559"/>
        <c:scaling>
          <c:logBase val="10"/>
          <c:orientation val="minMax"/>
          <c:max val="100"/>
          <c:min val="1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6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bg1">
                  <a:lumMod val="6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CH"/>
                  <a:t>Pressione edificio (Pa)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795277503"/>
        <c:crosses val="autoZero"/>
        <c:crossBetween val="midCat"/>
      </c:valAx>
      <c:valAx>
        <c:axId val="1795277503"/>
        <c:scaling>
          <c:logBase val="10"/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6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bg1">
                  <a:lumMod val="6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CH"/>
                  <a:t>Portata (m3/h)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795294559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6172592103360858"/>
          <c:y val="0.89987417394522806"/>
          <c:w val="0.67443995522994782"/>
          <c:h val="8.505991566253624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484140141260687"/>
          <c:y val="2.2598865588353459E-2"/>
          <c:w val="0.85755116180210911"/>
          <c:h val="0.76326828234386013"/>
        </c:manualLayout>
      </c:layout>
      <c:scatterChart>
        <c:scatterStyle val="lineMarker"/>
        <c:varyColors val="0"/>
        <c:ser>
          <c:idx val="0"/>
          <c:order val="0"/>
          <c:tx>
            <c:v>punti depressione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6350" cap="rnd">
                <a:solidFill>
                  <a:schemeClr val="accent1"/>
                </a:solidFill>
                <a:prstDash val="solid"/>
              </a:ln>
              <a:effectLst/>
            </c:spPr>
            <c:trendlineType val="power"/>
            <c:forward val="10"/>
            <c:backward val="8"/>
            <c:dispRSqr val="0"/>
            <c:dispEq val="0"/>
          </c:trendline>
          <c:xVal>
            <c:numRef>
              <c:f>'Zona 14'!$A$56:$A$65</c:f>
              <c:numCache>
                <c:formatCode>General</c:formatCode>
                <c:ptCount val="10"/>
              </c:numCache>
            </c:numRef>
          </c:xVal>
          <c:yVal>
            <c:numRef>
              <c:f>'Zona 14'!$F$56:$F$65</c:f>
              <c:numCache>
                <c:formatCode>General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C46-4E26-BE1D-2D6696FBBA8A}"/>
            </c:ext>
          </c:extLst>
        </c:ser>
        <c:ser>
          <c:idx val="1"/>
          <c:order val="1"/>
          <c:tx>
            <c:v>punti sovrapressione</c:v>
          </c:tx>
          <c:spPr>
            <a:ln w="25400" cap="rnd">
              <a:noFill/>
              <a:round/>
            </a:ln>
            <a:effectLst/>
          </c:spPr>
          <c:marker>
            <c:symbol val="squar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6350" cap="rnd">
                <a:solidFill>
                  <a:schemeClr val="accent2"/>
                </a:solidFill>
                <a:prstDash val="solid"/>
              </a:ln>
              <a:effectLst/>
            </c:spPr>
            <c:trendlineType val="power"/>
            <c:forward val="5"/>
            <c:backward val="8"/>
            <c:dispRSqr val="0"/>
            <c:dispEq val="0"/>
          </c:trendline>
          <c:xVal>
            <c:numRef>
              <c:f>'Zona 14'!$K$56:$K$65</c:f>
              <c:numCache>
                <c:formatCode>General</c:formatCode>
                <c:ptCount val="10"/>
              </c:numCache>
            </c:numRef>
          </c:xVal>
          <c:yVal>
            <c:numRef>
              <c:f>'Zona 14'!$P$56:$P$65</c:f>
              <c:numCache>
                <c:formatCode>General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C46-4E26-BE1D-2D6696FBBA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95294559"/>
        <c:axId val="1795277503"/>
      </c:scatterChart>
      <c:valAx>
        <c:axId val="1795294559"/>
        <c:scaling>
          <c:logBase val="10"/>
          <c:orientation val="minMax"/>
          <c:max val="100"/>
          <c:min val="1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6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bg1">
                  <a:lumMod val="6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CH"/>
                  <a:t>Pressione edificio (Pa)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795277503"/>
        <c:crosses val="autoZero"/>
        <c:crossBetween val="midCat"/>
      </c:valAx>
      <c:valAx>
        <c:axId val="1795277503"/>
        <c:scaling>
          <c:logBase val="10"/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6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bg1">
                  <a:lumMod val="6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CH"/>
                  <a:t>Portata (m3/h)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795294559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6172592103360858"/>
          <c:y val="0.89987417394522806"/>
          <c:w val="0.67443995522994782"/>
          <c:h val="8.505991566253624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484140141260687"/>
          <c:y val="2.2598865588353459E-2"/>
          <c:w val="0.85755116180210911"/>
          <c:h val="0.76326828234386013"/>
        </c:manualLayout>
      </c:layout>
      <c:scatterChart>
        <c:scatterStyle val="lineMarker"/>
        <c:varyColors val="0"/>
        <c:ser>
          <c:idx val="0"/>
          <c:order val="0"/>
          <c:tx>
            <c:v>punti depressione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6350" cap="rnd">
                <a:solidFill>
                  <a:schemeClr val="accent1"/>
                </a:solidFill>
                <a:prstDash val="solid"/>
              </a:ln>
              <a:effectLst/>
            </c:spPr>
            <c:trendlineType val="power"/>
            <c:forward val="10"/>
            <c:backward val="8"/>
            <c:dispRSqr val="0"/>
            <c:dispEq val="0"/>
          </c:trendline>
          <c:xVal>
            <c:numRef>
              <c:f>'Zona 15'!$A$56:$A$65</c:f>
              <c:numCache>
                <c:formatCode>General</c:formatCode>
                <c:ptCount val="10"/>
              </c:numCache>
            </c:numRef>
          </c:xVal>
          <c:yVal>
            <c:numRef>
              <c:f>'Zona 15'!$F$56:$F$65</c:f>
              <c:numCache>
                <c:formatCode>General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28E-4DC3-A5AA-E9E5A0B0513A}"/>
            </c:ext>
          </c:extLst>
        </c:ser>
        <c:ser>
          <c:idx val="1"/>
          <c:order val="1"/>
          <c:tx>
            <c:v>punti sovrapressione</c:v>
          </c:tx>
          <c:spPr>
            <a:ln w="25400" cap="rnd">
              <a:noFill/>
              <a:round/>
            </a:ln>
            <a:effectLst/>
          </c:spPr>
          <c:marker>
            <c:symbol val="squar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6350" cap="rnd">
                <a:solidFill>
                  <a:schemeClr val="accent2"/>
                </a:solidFill>
                <a:prstDash val="solid"/>
              </a:ln>
              <a:effectLst/>
            </c:spPr>
            <c:trendlineType val="power"/>
            <c:forward val="5"/>
            <c:backward val="8"/>
            <c:dispRSqr val="0"/>
            <c:dispEq val="0"/>
          </c:trendline>
          <c:xVal>
            <c:numRef>
              <c:f>'Zona 15'!$K$56:$K$65</c:f>
              <c:numCache>
                <c:formatCode>General</c:formatCode>
                <c:ptCount val="10"/>
              </c:numCache>
            </c:numRef>
          </c:xVal>
          <c:yVal>
            <c:numRef>
              <c:f>'Zona 15'!$P$56:$P$65</c:f>
              <c:numCache>
                <c:formatCode>General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28E-4DC3-A5AA-E9E5A0B051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95294559"/>
        <c:axId val="1795277503"/>
      </c:scatterChart>
      <c:valAx>
        <c:axId val="1795294559"/>
        <c:scaling>
          <c:logBase val="10"/>
          <c:orientation val="minMax"/>
          <c:max val="100"/>
          <c:min val="1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6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bg1">
                  <a:lumMod val="6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CH"/>
                  <a:t>Pressione edificio (Pa)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795277503"/>
        <c:crosses val="autoZero"/>
        <c:crossBetween val="midCat"/>
      </c:valAx>
      <c:valAx>
        <c:axId val="1795277503"/>
        <c:scaling>
          <c:logBase val="10"/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6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bg1">
                  <a:lumMod val="6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CH"/>
                  <a:t>Portata (m3/h)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795294559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6172592103360858"/>
          <c:y val="0.89987417394522806"/>
          <c:w val="0.67443995522994782"/>
          <c:h val="8.505991566253624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484140141260687"/>
          <c:y val="2.2598865588353459E-2"/>
          <c:w val="0.85755116180210911"/>
          <c:h val="0.76326828234386013"/>
        </c:manualLayout>
      </c:layout>
      <c:scatterChart>
        <c:scatterStyle val="lineMarker"/>
        <c:varyColors val="0"/>
        <c:ser>
          <c:idx val="0"/>
          <c:order val="0"/>
          <c:tx>
            <c:v>punti depressione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6350" cap="rnd">
                <a:solidFill>
                  <a:schemeClr val="accent1"/>
                </a:solidFill>
                <a:prstDash val="solid"/>
              </a:ln>
              <a:effectLst/>
            </c:spPr>
            <c:trendlineType val="power"/>
            <c:forward val="10"/>
            <c:backward val="8"/>
            <c:dispRSqr val="0"/>
            <c:dispEq val="0"/>
          </c:trendline>
          <c:xVal>
            <c:numRef>
              <c:f>'Zona 16'!$A$56:$A$65</c:f>
              <c:numCache>
                <c:formatCode>General</c:formatCode>
                <c:ptCount val="10"/>
              </c:numCache>
            </c:numRef>
          </c:xVal>
          <c:yVal>
            <c:numRef>
              <c:f>'Zona 16'!$F$56:$F$65</c:f>
              <c:numCache>
                <c:formatCode>General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15E-4B55-9E77-A32C92CFDC36}"/>
            </c:ext>
          </c:extLst>
        </c:ser>
        <c:ser>
          <c:idx val="1"/>
          <c:order val="1"/>
          <c:tx>
            <c:v>punti sovrapressione</c:v>
          </c:tx>
          <c:spPr>
            <a:ln w="25400" cap="rnd">
              <a:noFill/>
              <a:round/>
            </a:ln>
            <a:effectLst/>
          </c:spPr>
          <c:marker>
            <c:symbol val="squar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6350" cap="rnd">
                <a:solidFill>
                  <a:schemeClr val="accent2"/>
                </a:solidFill>
                <a:prstDash val="solid"/>
              </a:ln>
              <a:effectLst/>
            </c:spPr>
            <c:trendlineType val="power"/>
            <c:forward val="5"/>
            <c:backward val="8"/>
            <c:dispRSqr val="0"/>
            <c:dispEq val="0"/>
          </c:trendline>
          <c:xVal>
            <c:numRef>
              <c:f>'Zona 16'!$K$56:$K$65</c:f>
              <c:numCache>
                <c:formatCode>General</c:formatCode>
                <c:ptCount val="10"/>
              </c:numCache>
            </c:numRef>
          </c:xVal>
          <c:yVal>
            <c:numRef>
              <c:f>'Zona 16'!$P$56:$P$65</c:f>
              <c:numCache>
                <c:formatCode>General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15E-4B55-9E77-A32C92CFDC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95294559"/>
        <c:axId val="1795277503"/>
      </c:scatterChart>
      <c:valAx>
        <c:axId val="1795294559"/>
        <c:scaling>
          <c:logBase val="10"/>
          <c:orientation val="minMax"/>
          <c:max val="100"/>
          <c:min val="1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6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bg1">
                  <a:lumMod val="6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CH"/>
                  <a:t>Pressione edificio (Pa)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795277503"/>
        <c:crosses val="autoZero"/>
        <c:crossBetween val="midCat"/>
      </c:valAx>
      <c:valAx>
        <c:axId val="1795277503"/>
        <c:scaling>
          <c:logBase val="10"/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6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bg1">
                  <a:lumMod val="6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CH"/>
                  <a:t>Portata (m3/h)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795294559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6172592103360858"/>
          <c:y val="0.89987417394522806"/>
          <c:w val="0.67443995522994782"/>
          <c:h val="8.505991566253624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484140141260687"/>
          <c:y val="2.2598865588353459E-2"/>
          <c:w val="0.85755116180210911"/>
          <c:h val="0.76326828234386013"/>
        </c:manualLayout>
      </c:layout>
      <c:scatterChart>
        <c:scatterStyle val="lineMarker"/>
        <c:varyColors val="0"/>
        <c:ser>
          <c:idx val="0"/>
          <c:order val="0"/>
          <c:tx>
            <c:v>punti depressione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6350" cap="rnd">
                <a:solidFill>
                  <a:schemeClr val="accent1"/>
                </a:solidFill>
                <a:prstDash val="solid"/>
              </a:ln>
              <a:effectLst/>
            </c:spPr>
            <c:trendlineType val="power"/>
            <c:forward val="10"/>
            <c:backward val="8"/>
            <c:dispRSqr val="0"/>
            <c:dispEq val="0"/>
          </c:trendline>
          <c:xVal>
            <c:numRef>
              <c:f>'Zona 17'!$A$56:$A$65</c:f>
              <c:numCache>
                <c:formatCode>General</c:formatCode>
                <c:ptCount val="10"/>
              </c:numCache>
            </c:numRef>
          </c:xVal>
          <c:yVal>
            <c:numRef>
              <c:f>'Zona 17'!$F$56:$F$65</c:f>
              <c:numCache>
                <c:formatCode>General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82A-4197-AA69-F150A6326E83}"/>
            </c:ext>
          </c:extLst>
        </c:ser>
        <c:ser>
          <c:idx val="1"/>
          <c:order val="1"/>
          <c:tx>
            <c:v>punti sovrapressione</c:v>
          </c:tx>
          <c:spPr>
            <a:ln w="25400" cap="rnd">
              <a:noFill/>
              <a:round/>
            </a:ln>
            <a:effectLst/>
          </c:spPr>
          <c:marker>
            <c:symbol val="squar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6350" cap="rnd">
                <a:solidFill>
                  <a:schemeClr val="accent2"/>
                </a:solidFill>
                <a:prstDash val="solid"/>
              </a:ln>
              <a:effectLst/>
            </c:spPr>
            <c:trendlineType val="power"/>
            <c:forward val="5"/>
            <c:backward val="8"/>
            <c:dispRSqr val="0"/>
            <c:dispEq val="0"/>
          </c:trendline>
          <c:xVal>
            <c:numRef>
              <c:f>'Zona 17'!$K$56:$K$65</c:f>
              <c:numCache>
                <c:formatCode>General</c:formatCode>
                <c:ptCount val="10"/>
              </c:numCache>
            </c:numRef>
          </c:xVal>
          <c:yVal>
            <c:numRef>
              <c:f>'Zona 17'!$P$56:$P$65</c:f>
              <c:numCache>
                <c:formatCode>General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82A-4197-AA69-F150A6326E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95294559"/>
        <c:axId val="1795277503"/>
      </c:scatterChart>
      <c:valAx>
        <c:axId val="1795294559"/>
        <c:scaling>
          <c:logBase val="10"/>
          <c:orientation val="minMax"/>
          <c:max val="100"/>
          <c:min val="1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6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bg1">
                  <a:lumMod val="6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CH"/>
                  <a:t>Pressione edificio (Pa)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795277503"/>
        <c:crosses val="autoZero"/>
        <c:crossBetween val="midCat"/>
      </c:valAx>
      <c:valAx>
        <c:axId val="1795277503"/>
        <c:scaling>
          <c:logBase val="10"/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6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bg1">
                  <a:lumMod val="6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CH"/>
                  <a:t>Portata (m3/h)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795294559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6172592103360858"/>
          <c:y val="0.89987417394522806"/>
          <c:w val="0.67443995522994782"/>
          <c:h val="8.505991566253624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484140141260687"/>
          <c:y val="2.2598865588353459E-2"/>
          <c:w val="0.85755116180210911"/>
          <c:h val="0.76326828234386013"/>
        </c:manualLayout>
      </c:layout>
      <c:scatterChart>
        <c:scatterStyle val="lineMarker"/>
        <c:varyColors val="0"/>
        <c:ser>
          <c:idx val="0"/>
          <c:order val="0"/>
          <c:tx>
            <c:v>punti depressione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6350" cap="rnd">
                <a:solidFill>
                  <a:schemeClr val="accent1"/>
                </a:solidFill>
                <a:prstDash val="solid"/>
              </a:ln>
              <a:effectLst/>
            </c:spPr>
            <c:trendlineType val="power"/>
            <c:forward val="10"/>
            <c:backward val="8"/>
            <c:dispRSqr val="0"/>
            <c:dispEq val="0"/>
          </c:trendline>
          <c:xVal>
            <c:numRef>
              <c:f>'Zona 18'!$A$56:$A$65</c:f>
              <c:numCache>
                <c:formatCode>General</c:formatCode>
                <c:ptCount val="10"/>
              </c:numCache>
            </c:numRef>
          </c:xVal>
          <c:yVal>
            <c:numRef>
              <c:f>'Zona 18'!$F$56:$F$65</c:f>
              <c:numCache>
                <c:formatCode>General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36C-40B7-9556-7D60696D937C}"/>
            </c:ext>
          </c:extLst>
        </c:ser>
        <c:ser>
          <c:idx val="1"/>
          <c:order val="1"/>
          <c:tx>
            <c:v>punti sovrapressione</c:v>
          </c:tx>
          <c:spPr>
            <a:ln w="25400" cap="rnd">
              <a:noFill/>
              <a:round/>
            </a:ln>
            <a:effectLst/>
          </c:spPr>
          <c:marker>
            <c:symbol val="squar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6350" cap="rnd">
                <a:solidFill>
                  <a:schemeClr val="accent2"/>
                </a:solidFill>
                <a:prstDash val="solid"/>
              </a:ln>
              <a:effectLst/>
            </c:spPr>
            <c:trendlineType val="power"/>
            <c:forward val="5"/>
            <c:backward val="8"/>
            <c:dispRSqr val="0"/>
            <c:dispEq val="0"/>
          </c:trendline>
          <c:xVal>
            <c:numRef>
              <c:f>'Zona 18'!$K$56:$K$65</c:f>
              <c:numCache>
                <c:formatCode>General</c:formatCode>
                <c:ptCount val="10"/>
              </c:numCache>
            </c:numRef>
          </c:xVal>
          <c:yVal>
            <c:numRef>
              <c:f>'Zona 18'!$P$56:$P$65</c:f>
              <c:numCache>
                <c:formatCode>General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36C-40B7-9556-7D60696D93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95294559"/>
        <c:axId val="1795277503"/>
      </c:scatterChart>
      <c:valAx>
        <c:axId val="1795294559"/>
        <c:scaling>
          <c:logBase val="10"/>
          <c:orientation val="minMax"/>
          <c:max val="100"/>
          <c:min val="1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6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bg1">
                  <a:lumMod val="6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CH"/>
                  <a:t>Pressione edificio (Pa)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795277503"/>
        <c:crosses val="autoZero"/>
        <c:crossBetween val="midCat"/>
      </c:valAx>
      <c:valAx>
        <c:axId val="1795277503"/>
        <c:scaling>
          <c:logBase val="10"/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6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bg1">
                  <a:lumMod val="6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CH"/>
                  <a:t>Portata (m3/h)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795294559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6172592103360858"/>
          <c:y val="0.89987417394522806"/>
          <c:w val="0.67443995522994782"/>
          <c:h val="8.505991566253624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484140141260687"/>
          <c:y val="2.2598865588353459E-2"/>
          <c:w val="0.85755116180210911"/>
          <c:h val="0.76326828234386013"/>
        </c:manualLayout>
      </c:layout>
      <c:scatterChart>
        <c:scatterStyle val="lineMarker"/>
        <c:varyColors val="0"/>
        <c:ser>
          <c:idx val="0"/>
          <c:order val="0"/>
          <c:tx>
            <c:v>punti depressione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6350" cap="rnd">
                <a:solidFill>
                  <a:schemeClr val="accent1"/>
                </a:solidFill>
                <a:prstDash val="solid"/>
              </a:ln>
              <a:effectLst/>
            </c:spPr>
            <c:trendlineType val="power"/>
            <c:forward val="10"/>
            <c:backward val="8"/>
            <c:dispRSqr val="0"/>
            <c:dispEq val="0"/>
          </c:trendline>
          <c:xVal>
            <c:numRef>
              <c:f>'Zona 19'!$A$56:$A$65</c:f>
              <c:numCache>
                <c:formatCode>General</c:formatCode>
                <c:ptCount val="10"/>
              </c:numCache>
            </c:numRef>
          </c:xVal>
          <c:yVal>
            <c:numRef>
              <c:f>'Zona 19'!$F$56:$F$65</c:f>
              <c:numCache>
                <c:formatCode>General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572-4A09-9113-EE2FC78DCC3D}"/>
            </c:ext>
          </c:extLst>
        </c:ser>
        <c:ser>
          <c:idx val="1"/>
          <c:order val="1"/>
          <c:tx>
            <c:v>punti sovrapressione</c:v>
          </c:tx>
          <c:spPr>
            <a:ln w="25400" cap="rnd">
              <a:noFill/>
              <a:round/>
            </a:ln>
            <a:effectLst/>
          </c:spPr>
          <c:marker>
            <c:symbol val="squar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6350" cap="rnd">
                <a:solidFill>
                  <a:schemeClr val="accent2"/>
                </a:solidFill>
                <a:prstDash val="solid"/>
              </a:ln>
              <a:effectLst/>
            </c:spPr>
            <c:trendlineType val="power"/>
            <c:forward val="5"/>
            <c:backward val="8"/>
            <c:dispRSqr val="0"/>
            <c:dispEq val="0"/>
          </c:trendline>
          <c:xVal>
            <c:numRef>
              <c:f>'Zona 19'!$K$56:$K$65</c:f>
              <c:numCache>
                <c:formatCode>General</c:formatCode>
                <c:ptCount val="10"/>
              </c:numCache>
            </c:numRef>
          </c:xVal>
          <c:yVal>
            <c:numRef>
              <c:f>'Zona 19'!$P$56:$P$65</c:f>
              <c:numCache>
                <c:formatCode>General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572-4A09-9113-EE2FC78DCC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95294559"/>
        <c:axId val="1795277503"/>
      </c:scatterChart>
      <c:valAx>
        <c:axId val="1795294559"/>
        <c:scaling>
          <c:logBase val="10"/>
          <c:orientation val="minMax"/>
          <c:max val="100"/>
          <c:min val="1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6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bg1">
                  <a:lumMod val="6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CH"/>
                  <a:t>Pressione edificio (Pa)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795277503"/>
        <c:crosses val="autoZero"/>
        <c:crossBetween val="midCat"/>
      </c:valAx>
      <c:valAx>
        <c:axId val="1795277503"/>
        <c:scaling>
          <c:logBase val="10"/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6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bg1">
                  <a:lumMod val="6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CH"/>
                  <a:t>Portata (m3/h)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795294559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6172592103360858"/>
          <c:y val="0.89987417394522806"/>
          <c:w val="0.67443995522994782"/>
          <c:h val="8.505991566253624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484140141260687"/>
          <c:y val="2.2598865588353459E-2"/>
          <c:w val="0.85755116180210911"/>
          <c:h val="0.76326828234386013"/>
        </c:manualLayout>
      </c:layout>
      <c:scatterChart>
        <c:scatterStyle val="lineMarker"/>
        <c:varyColors val="0"/>
        <c:ser>
          <c:idx val="0"/>
          <c:order val="0"/>
          <c:tx>
            <c:v>punti depressione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6350" cap="rnd">
                <a:solidFill>
                  <a:schemeClr val="accent1"/>
                </a:solidFill>
                <a:prstDash val="solid"/>
              </a:ln>
              <a:effectLst/>
            </c:spPr>
            <c:trendlineType val="power"/>
            <c:forward val="10"/>
            <c:backward val="8"/>
            <c:dispRSqr val="0"/>
            <c:dispEq val="0"/>
          </c:trendline>
          <c:xVal>
            <c:numRef>
              <c:f>'Zona 2'!$A$56:$A$65</c:f>
              <c:numCache>
                <c:formatCode>General</c:formatCode>
                <c:ptCount val="10"/>
              </c:numCache>
            </c:numRef>
          </c:xVal>
          <c:yVal>
            <c:numRef>
              <c:f>'Zona 2'!$F$56:$F$65</c:f>
              <c:numCache>
                <c:formatCode>General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C0B-4BEE-99BB-3908B6EDD796}"/>
            </c:ext>
          </c:extLst>
        </c:ser>
        <c:ser>
          <c:idx val="1"/>
          <c:order val="1"/>
          <c:tx>
            <c:v>punti sovrapressione</c:v>
          </c:tx>
          <c:spPr>
            <a:ln w="25400" cap="rnd">
              <a:noFill/>
              <a:round/>
            </a:ln>
            <a:effectLst/>
          </c:spPr>
          <c:marker>
            <c:symbol val="squar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6350" cap="rnd">
                <a:solidFill>
                  <a:schemeClr val="accent2"/>
                </a:solidFill>
                <a:prstDash val="solid"/>
              </a:ln>
              <a:effectLst/>
            </c:spPr>
            <c:trendlineType val="power"/>
            <c:forward val="5"/>
            <c:backward val="8"/>
            <c:dispRSqr val="0"/>
            <c:dispEq val="0"/>
          </c:trendline>
          <c:xVal>
            <c:numRef>
              <c:f>'Zona 2'!$K$56:$K$65</c:f>
              <c:numCache>
                <c:formatCode>General</c:formatCode>
                <c:ptCount val="10"/>
              </c:numCache>
            </c:numRef>
          </c:xVal>
          <c:yVal>
            <c:numRef>
              <c:f>'Zona 2'!$P$56:$P$65</c:f>
              <c:numCache>
                <c:formatCode>General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C0B-4BEE-99BB-3908B6EDD7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95294559"/>
        <c:axId val="1795277503"/>
      </c:scatterChart>
      <c:valAx>
        <c:axId val="1795294559"/>
        <c:scaling>
          <c:logBase val="10"/>
          <c:orientation val="minMax"/>
          <c:max val="100"/>
          <c:min val="1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6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bg1">
                  <a:lumMod val="6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CH"/>
                  <a:t>Pressione edificio (Pa)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795277503"/>
        <c:crosses val="autoZero"/>
        <c:crossBetween val="midCat"/>
      </c:valAx>
      <c:valAx>
        <c:axId val="1795277503"/>
        <c:scaling>
          <c:logBase val="10"/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6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bg1">
                  <a:lumMod val="6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CH"/>
                  <a:t>Portata (m3/h)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795294559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6172592103360858"/>
          <c:y val="0.89987417394522806"/>
          <c:w val="0.67443995522994782"/>
          <c:h val="8.505991566253624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484140141260687"/>
          <c:y val="2.2598865588353459E-2"/>
          <c:w val="0.85755116180210911"/>
          <c:h val="0.76326828234386013"/>
        </c:manualLayout>
      </c:layout>
      <c:scatterChart>
        <c:scatterStyle val="lineMarker"/>
        <c:varyColors val="0"/>
        <c:ser>
          <c:idx val="0"/>
          <c:order val="0"/>
          <c:tx>
            <c:v>punti depressione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6350" cap="rnd">
                <a:solidFill>
                  <a:schemeClr val="accent1"/>
                </a:solidFill>
                <a:prstDash val="solid"/>
              </a:ln>
              <a:effectLst/>
            </c:spPr>
            <c:trendlineType val="power"/>
            <c:forward val="10"/>
            <c:backward val="8"/>
            <c:dispRSqr val="0"/>
            <c:dispEq val="0"/>
          </c:trendline>
          <c:xVal>
            <c:numRef>
              <c:f>'Zona 20'!$A$56:$A$65</c:f>
              <c:numCache>
                <c:formatCode>General</c:formatCode>
                <c:ptCount val="10"/>
              </c:numCache>
            </c:numRef>
          </c:xVal>
          <c:yVal>
            <c:numRef>
              <c:f>'Zona 20'!$F$56:$F$65</c:f>
              <c:numCache>
                <c:formatCode>General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205-40AF-A5FB-FCC322854287}"/>
            </c:ext>
          </c:extLst>
        </c:ser>
        <c:ser>
          <c:idx val="1"/>
          <c:order val="1"/>
          <c:tx>
            <c:v>punti sovrapressione</c:v>
          </c:tx>
          <c:spPr>
            <a:ln w="25400" cap="rnd">
              <a:noFill/>
              <a:round/>
            </a:ln>
            <a:effectLst/>
          </c:spPr>
          <c:marker>
            <c:symbol val="squar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6350" cap="rnd">
                <a:solidFill>
                  <a:schemeClr val="accent2"/>
                </a:solidFill>
                <a:prstDash val="solid"/>
              </a:ln>
              <a:effectLst/>
            </c:spPr>
            <c:trendlineType val="power"/>
            <c:forward val="5"/>
            <c:backward val="8"/>
            <c:dispRSqr val="0"/>
            <c:dispEq val="0"/>
          </c:trendline>
          <c:xVal>
            <c:numRef>
              <c:f>'Zona 20'!$K$56:$K$65</c:f>
              <c:numCache>
                <c:formatCode>General</c:formatCode>
                <c:ptCount val="10"/>
              </c:numCache>
            </c:numRef>
          </c:xVal>
          <c:yVal>
            <c:numRef>
              <c:f>'Zona 20'!$P$56:$P$65</c:f>
              <c:numCache>
                <c:formatCode>General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205-40AF-A5FB-FCC3228542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95294559"/>
        <c:axId val="1795277503"/>
      </c:scatterChart>
      <c:valAx>
        <c:axId val="1795294559"/>
        <c:scaling>
          <c:logBase val="10"/>
          <c:orientation val="minMax"/>
          <c:max val="100"/>
          <c:min val="1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6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bg1">
                  <a:lumMod val="6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CH"/>
                  <a:t>Pressione edificio (Pa)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795277503"/>
        <c:crosses val="autoZero"/>
        <c:crossBetween val="midCat"/>
      </c:valAx>
      <c:valAx>
        <c:axId val="1795277503"/>
        <c:scaling>
          <c:logBase val="10"/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6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bg1">
                  <a:lumMod val="6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CH"/>
                  <a:t>Portata (m3/h)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795294559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6172592103360858"/>
          <c:y val="0.89987417394522806"/>
          <c:w val="0.67443995522994782"/>
          <c:h val="8.505991566253624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484140141260687"/>
          <c:y val="2.2598865588353459E-2"/>
          <c:w val="0.85755116180210911"/>
          <c:h val="0.76326828234386013"/>
        </c:manualLayout>
      </c:layout>
      <c:scatterChart>
        <c:scatterStyle val="lineMarker"/>
        <c:varyColors val="0"/>
        <c:ser>
          <c:idx val="0"/>
          <c:order val="0"/>
          <c:tx>
            <c:v>punti depressione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6350" cap="rnd">
                <a:solidFill>
                  <a:schemeClr val="accent1"/>
                </a:solidFill>
                <a:prstDash val="solid"/>
              </a:ln>
              <a:effectLst/>
            </c:spPr>
            <c:trendlineType val="power"/>
            <c:forward val="10"/>
            <c:backward val="8"/>
            <c:dispRSqr val="0"/>
            <c:dispEq val="0"/>
          </c:trendline>
          <c:xVal>
            <c:numRef>
              <c:f>'Zona 3'!$A$56:$A$65</c:f>
              <c:numCache>
                <c:formatCode>General</c:formatCode>
                <c:ptCount val="10"/>
              </c:numCache>
            </c:numRef>
          </c:xVal>
          <c:yVal>
            <c:numRef>
              <c:f>'Zona 3'!$F$56:$F$65</c:f>
              <c:numCache>
                <c:formatCode>General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22A-4C36-92C7-77A52820F855}"/>
            </c:ext>
          </c:extLst>
        </c:ser>
        <c:ser>
          <c:idx val="1"/>
          <c:order val="1"/>
          <c:tx>
            <c:v>punti sovrapressione</c:v>
          </c:tx>
          <c:spPr>
            <a:ln w="25400" cap="rnd">
              <a:noFill/>
              <a:round/>
            </a:ln>
            <a:effectLst/>
          </c:spPr>
          <c:marker>
            <c:symbol val="squar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6350" cap="rnd">
                <a:solidFill>
                  <a:schemeClr val="accent2"/>
                </a:solidFill>
                <a:prstDash val="solid"/>
              </a:ln>
              <a:effectLst/>
            </c:spPr>
            <c:trendlineType val="power"/>
            <c:forward val="5"/>
            <c:backward val="8"/>
            <c:dispRSqr val="0"/>
            <c:dispEq val="0"/>
          </c:trendline>
          <c:xVal>
            <c:numRef>
              <c:f>'Zona 3'!$K$56:$K$65</c:f>
              <c:numCache>
                <c:formatCode>General</c:formatCode>
                <c:ptCount val="10"/>
              </c:numCache>
            </c:numRef>
          </c:xVal>
          <c:yVal>
            <c:numRef>
              <c:f>'Zona 3'!$P$56:$P$65</c:f>
              <c:numCache>
                <c:formatCode>General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22A-4C36-92C7-77A52820F8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95294559"/>
        <c:axId val="1795277503"/>
      </c:scatterChart>
      <c:valAx>
        <c:axId val="1795294559"/>
        <c:scaling>
          <c:logBase val="10"/>
          <c:orientation val="minMax"/>
          <c:max val="100"/>
          <c:min val="1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6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bg1">
                  <a:lumMod val="6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CH"/>
                  <a:t>Pressione edificio (Pa)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795277503"/>
        <c:crosses val="autoZero"/>
        <c:crossBetween val="midCat"/>
      </c:valAx>
      <c:valAx>
        <c:axId val="1795277503"/>
        <c:scaling>
          <c:logBase val="10"/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6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bg1">
                  <a:lumMod val="6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CH"/>
                  <a:t>Portata (m3/h)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795294559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6172592103360858"/>
          <c:y val="0.89987417394522806"/>
          <c:w val="0.67443995522994782"/>
          <c:h val="8.505991566253624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484140141260687"/>
          <c:y val="2.2598865588353459E-2"/>
          <c:w val="0.85755116180210911"/>
          <c:h val="0.76326828234386013"/>
        </c:manualLayout>
      </c:layout>
      <c:scatterChart>
        <c:scatterStyle val="lineMarker"/>
        <c:varyColors val="0"/>
        <c:ser>
          <c:idx val="0"/>
          <c:order val="0"/>
          <c:tx>
            <c:v>punti depressione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6350" cap="rnd">
                <a:solidFill>
                  <a:schemeClr val="accent1"/>
                </a:solidFill>
                <a:prstDash val="solid"/>
              </a:ln>
              <a:effectLst/>
            </c:spPr>
            <c:trendlineType val="power"/>
            <c:forward val="10"/>
            <c:backward val="8"/>
            <c:dispRSqr val="0"/>
            <c:dispEq val="0"/>
          </c:trendline>
          <c:xVal>
            <c:numRef>
              <c:f>'Zona 4'!$A$56:$A$65</c:f>
              <c:numCache>
                <c:formatCode>General</c:formatCode>
                <c:ptCount val="10"/>
              </c:numCache>
            </c:numRef>
          </c:xVal>
          <c:yVal>
            <c:numRef>
              <c:f>'Zona 4'!$F$56:$F$65</c:f>
              <c:numCache>
                <c:formatCode>General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7C3-47B8-B332-783B9DD10D03}"/>
            </c:ext>
          </c:extLst>
        </c:ser>
        <c:ser>
          <c:idx val="1"/>
          <c:order val="1"/>
          <c:tx>
            <c:v>punti sovrapressione</c:v>
          </c:tx>
          <c:spPr>
            <a:ln w="25400" cap="rnd">
              <a:noFill/>
              <a:round/>
            </a:ln>
            <a:effectLst/>
          </c:spPr>
          <c:marker>
            <c:symbol val="squar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6350" cap="rnd">
                <a:solidFill>
                  <a:schemeClr val="accent2"/>
                </a:solidFill>
                <a:prstDash val="solid"/>
              </a:ln>
              <a:effectLst/>
            </c:spPr>
            <c:trendlineType val="power"/>
            <c:forward val="5"/>
            <c:backward val="8"/>
            <c:dispRSqr val="0"/>
            <c:dispEq val="0"/>
          </c:trendline>
          <c:xVal>
            <c:numRef>
              <c:f>'Zona 4'!$K$56:$K$65</c:f>
              <c:numCache>
                <c:formatCode>General</c:formatCode>
                <c:ptCount val="10"/>
              </c:numCache>
            </c:numRef>
          </c:xVal>
          <c:yVal>
            <c:numRef>
              <c:f>'Zona 4'!$P$56:$P$65</c:f>
              <c:numCache>
                <c:formatCode>General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7C3-47B8-B332-783B9DD10D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95294559"/>
        <c:axId val="1795277503"/>
      </c:scatterChart>
      <c:valAx>
        <c:axId val="1795294559"/>
        <c:scaling>
          <c:logBase val="10"/>
          <c:orientation val="minMax"/>
          <c:max val="100"/>
          <c:min val="1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6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bg1">
                  <a:lumMod val="6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CH"/>
                  <a:t>Pressione edificio (Pa)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795277503"/>
        <c:crosses val="autoZero"/>
        <c:crossBetween val="midCat"/>
      </c:valAx>
      <c:valAx>
        <c:axId val="1795277503"/>
        <c:scaling>
          <c:logBase val="10"/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6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bg1">
                  <a:lumMod val="6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CH"/>
                  <a:t>Portata (m3/h)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795294559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6172592103360858"/>
          <c:y val="0.89987417394522806"/>
          <c:w val="0.67443995522994782"/>
          <c:h val="8.505991566253624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484140141260687"/>
          <c:y val="2.2598865588353459E-2"/>
          <c:w val="0.85755116180210911"/>
          <c:h val="0.76326828234386013"/>
        </c:manualLayout>
      </c:layout>
      <c:scatterChart>
        <c:scatterStyle val="lineMarker"/>
        <c:varyColors val="0"/>
        <c:ser>
          <c:idx val="0"/>
          <c:order val="0"/>
          <c:tx>
            <c:v>punti depressione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6350" cap="rnd">
                <a:solidFill>
                  <a:schemeClr val="accent1"/>
                </a:solidFill>
                <a:prstDash val="solid"/>
              </a:ln>
              <a:effectLst/>
            </c:spPr>
            <c:trendlineType val="power"/>
            <c:forward val="10"/>
            <c:backward val="8"/>
            <c:dispRSqr val="0"/>
            <c:dispEq val="0"/>
          </c:trendline>
          <c:xVal>
            <c:numRef>
              <c:f>'Zona 5'!$A$56:$A$65</c:f>
              <c:numCache>
                <c:formatCode>General</c:formatCode>
                <c:ptCount val="10"/>
              </c:numCache>
            </c:numRef>
          </c:xVal>
          <c:yVal>
            <c:numRef>
              <c:f>'Zona 5'!$F$56:$F$65</c:f>
              <c:numCache>
                <c:formatCode>General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05C-4C4D-BC27-C201970D520F}"/>
            </c:ext>
          </c:extLst>
        </c:ser>
        <c:ser>
          <c:idx val="1"/>
          <c:order val="1"/>
          <c:tx>
            <c:v>punti sovrapressione</c:v>
          </c:tx>
          <c:spPr>
            <a:ln w="25400" cap="rnd">
              <a:noFill/>
              <a:round/>
            </a:ln>
            <a:effectLst/>
          </c:spPr>
          <c:marker>
            <c:symbol val="squar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6350" cap="rnd">
                <a:solidFill>
                  <a:schemeClr val="accent2"/>
                </a:solidFill>
                <a:prstDash val="solid"/>
              </a:ln>
              <a:effectLst/>
            </c:spPr>
            <c:trendlineType val="power"/>
            <c:forward val="5"/>
            <c:backward val="8"/>
            <c:dispRSqr val="0"/>
            <c:dispEq val="0"/>
          </c:trendline>
          <c:xVal>
            <c:numRef>
              <c:f>'Zona 5'!$K$56:$K$65</c:f>
              <c:numCache>
                <c:formatCode>General</c:formatCode>
                <c:ptCount val="10"/>
              </c:numCache>
            </c:numRef>
          </c:xVal>
          <c:yVal>
            <c:numRef>
              <c:f>'Zona 5'!$P$56:$P$65</c:f>
              <c:numCache>
                <c:formatCode>General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05C-4C4D-BC27-C201970D52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95294559"/>
        <c:axId val="1795277503"/>
      </c:scatterChart>
      <c:valAx>
        <c:axId val="1795294559"/>
        <c:scaling>
          <c:logBase val="10"/>
          <c:orientation val="minMax"/>
          <c:max val="100"/>
          <c:min val="1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6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bg1">
                  <a:lumMod val="6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CH"/>
                  <a:t>Pressione edificio (Pa)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795277503"/>
        <c:crosses val="autoZero"/>
        <c:crossBetween val="midCat"/>
      </c:valAx>
      <c:valAx>
        <c:axId val="1795277503"/>
        <c:scaling>
          <c:logBase val="10"/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6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bg1">
                  <a:lumMod val="6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CH"/>
                  <a:t>Portata (m3/h)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795294559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6172592103360858"/>
          <c:y val="0.89987417394522806"/>
          <c:w val="0.67443995522994782"/>
          <c:h val="8.505991566253624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484140141260687"/>
          <c:y val="2.2598865588353459E-2"/>
          <c:w val="0.85755116180210911"/>
          <c:h val="0.76326828234386013"/>
        </c:manualLayout>
      </c:layout>
      <c:scatterChart>
        <c:scatterStyle val="lineMarker"/>
        <c:varyColors val="0"/>
        <c:ser>
          <c:idx val="0"/>
          <c:order val="0"/>
          <c:tx>
            <c:v>punti depressione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6350" cap="rnd">
                <a:solidFill>
                  <a:schemeClr val="accent1"/>
                </a:solidFill>
                <a:prstDash val="solid"/>
              </a:ln>
              <a:effectLst/>
            </c:spPr>
            <c:trendlineType val="power"/>
            <c:forward val="10"/>
            <c:backward val="8"/>
            <c:dispRSqr val="0"/>
            <c:dispEq val="0"/>
          </c:trendline>
          <c:xVal>
            <c:numRef>
              <c:f>'Zona 6'!$A$56:$A$65</c:f>
              <c:numCache>
                <c:formatCode>General</c:formatCode>
                <c:ptCount val="10"/>
              </c:numCache>
            </c:numRef>
          </c:xVal>
          <c:yVal>
            <c:numRef>
              <c:f>'Zona 6'!$F$56:$F$65</c:f>
              <c:numCache>
                <c:formatCode>General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AB5-4EE7-BC4A-57FB61BC04F0}"/>
            </c:ext>
          </c:extLst>
        </c:ser>
        <c:ser>
          <c:idx val="1"/>
          <c:order val="1"/>
          <c:tx>
            <c:v>punti sovrapressione</c:v>
          </c:tx>
          <c:spPr>
            <a:ln w="25400" cap="rnd">
              <a:noFill/>
              <a:round/>
            </a:ln>
            <a:effectLst/>
          </c:spPr>
          <c:marker>
            <c:symbol val="squar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6350" cap="rnd">
                <a:solidFill>
                  <a:schemeClr val="accent2"/>
                </a:solidFill>
                <a:prstDash val="solid"/>
              </a:ln>
              <a:effectLst/>
            </c:spPr>
            <c:trendlineType val="power"/>
            <c:forward val="5"/>
            <c:backward val="8"/>
            <c:dispRSqr val="0"/>
            <c:dispEq val="0"/>
          </c:trendline>
          <c:xVal>
            <c:numRef>
              <c:f>'Zona 6'!$K$56:$K$65</c:f>
              <c:numCache>
                <c:formatCode>General</c:formatCode>
                <c:ptCount val="10"/>
              </c:numCache>
            </c:numRef>
          </c:xVal>
          <c:yVal>
            <c:numRef>
              <c:f>'Zona 6'!$P$56:$P$65</c:f>
              <c:numCache>
                <c:formatCode>General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AB5-4EE7-BC4A-57FB61BC04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95294559"/>
        <c:axId val="1795277503"/>
      </c:scatterChart>
      <c:valAx>
        <c:axId val="1795294559"/>
        <c:scaling>
          <c:logBase val="10"/>
          <c:orientation val="minMax"/>
          <c:max val="100"/>
          <c:min val="1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6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bg1">
                  <a:lumMod val="6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CH"/>
                  <a:t>Pressione edificio (Pa)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795277503"/>
        <c:crosses val="autoZero"/>
        <c:crossBetween val="midCat"/>
      </c:valAx>
      <c:valAx>
        <c:axId val="1795277503"/>
        <c:scaling>
          <c:logBase val="10"/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6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bg1">
                  <a:lumMod val="6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CH"/>
                  <a:t>Portata (m3/h)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795294559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6172592103360858"/>
          <c:y val="0.89987417394522806"/>
          <c:w val="0.67443995522994782"/>
          <c:h val="8.505991566253624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484140141260687"/>
          <c:y val="2.2598865588353459E-2"/>
          <c:w val="0.85755116180210911"/>
          <c:h val="0.76326828234386013"/>
        </c:manualLayout>
      </c:layout>
      <c:scatterChart>
        <c:scatterStyle val="lineMarker"/>
        <c:varyColors val="0"/>
        <c:ser>
          <c:idx val="0"/>
          <c:order val="0"/>
          <c:tx>
            <c:v>punti depressione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6350" cap="rnd">
                <a:solidFill>
                  <a:schemeClr val="accent1"/>
                </a:solidFill>
                <a:prstDash val="solid"/>
              </a:ln>
              <a:effectLst/>
            </c:spPr>
            <c:trendlineType val="power"/>
            <c:forward val="10"/>
            <c:backward val="8"/>
            <c:dispRSqr val="0"/>
            <c:dispEq val="0"/>
          </c:trendline>
          <c:xVal>
            <c:numRef>
              <c:f>'Zona 7'!$A$56:$A$65</c:f>
              <c:numCache>
                <c:formatCode>General</c:formatCode>
                <c:ptCount val="10"/>
              </c:numCache>
            </c:numRef>
          </c:xVal>
          <c:yVal>
            <c:numRef>
              <c:f>'Zona 7'!$F$56:$F$65</c:f>
              <c:numCache>
                <c:formatCode>General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2D9-4575-A6EE-5C00ED790138}"/>
            </c:ext>
          </c:extLst>
        </c:ser>
        <c:ser>
          <c:idx val="1"/>
          <c:order val="1"/>
          <c:tx>
            <c:v>punti sovrapressione</c:v>
          </c:tx>
          <c:spPr>
            <a:ln w="25400" cap="rnd">
              <a:noFill/>
              <a:round/>
            </a:ln>
            <a:effectLst/>
          </c:spPr>
          <c:marker>
            <c:symbol val="squar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6350" cap="rnd">
                <a:solidFill>
                  <a:schemeClr val="accent2"/>
                </a:solidFill>
                <a:prstDash val="solid"/>
              </a:ln>
              <a:effectLst/>
            </c:spPr>
            <c:trendlineType val="power"/>
            <c:forward val="5"/>
            <c:backward val="8"/>
            <c:dispRSqr val="0"/>
            <c:dispEq val="0"/>
          </c:trendline>
          <c:xVal>
            <c:numRef>
              <c:f>'Zona 7'!$K$56:$K$65</c:f>
              <c:numCache>
                <c:formatCode>General</c:formatCode>
                <c:ptCount val="10"/>
              </c:numCache>
            </c:numRef>
          </c:xVal>
          <c:yVal>
            <c:numRef>
              <c:f>'Zona 7'!$P$56:$P$65</c:f>
              <c:numCache>
                <c:formatCode>General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2D9-4575-A6EE-5C00ED7901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95294559"/>
        <c:axId val="1795277503"/>
      </c:scatterChart>
      <c:valAx>
        <c:axId val="1795294559"/>
        <c:scaling>
          <c:logBase val="10"/>
          <c:orientation val="minMax"/>
          <c:max val="100"/>
          <c:min val="1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6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bg1">
                  <a:lumMod val="6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CH"/>
                  <a:t>Pressione edificio (Pa)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795277503"/>
        <c:crosses val="autoZero"/>
        <c:crossBetween val="midCat"/>
      </c:valAx>
      <c:valAx>
        <c:axId val="1795277503"/>
        <c:scaling>
          <c:logBase val="10"/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6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bg1">
                  <a:lumMod val="6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CH"/>
                  <a:t>Portata (m3/h)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795294559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6172592103360858"/>
          <c:y val="0.89987417394522806"/>
          <c:w val="0.67443995522994782"/>
          <c:h val="8.505991566253624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484140141260687"/>
          <c:y val="2.2598865588353459E-2"/>
          <c:w val="0.85755116180210911"/>
          <c:h val="0.76326828234386013"/>
        </c:manualLayout>
      </c:layout>
      <c:scatterChart>
        <c:scatterStyle val="lineMarker"/>
        <c:varyColors val="0"/>
        <c:ser>
          <c:idx val="0"/>
          <c:order val="0"/>
          <c:tx>
            <c:v>punti depressione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6350" cap="rnd">
                <a:solidFill>
                  <a:schemeClr val="accent1"/>
                </a:solidFill>
                <a:prstDash val="solid"/>
              </a:ln>
              <a:effectLst/>
            </c:spPr>
            <c:trendlineType val="power"/>
            <c:forward val="10"/>
            <c:backward val="8"/>
            <c:dispRSqr val="0"/>
            <c:dispEq val="0"/>
          </c:trendline>
          <c:xVal>
            <c:numRef>
              <c:f>'Zona 8'!$A$56:$A$65</c:f>
              <c:numCache>
                <c:formatCode>General</c:formatCode>
                <c:ptCount val="10"/>
              </c:numCache>
            </c:numRef>
          </c:xVal>
          <c:yVal>
            <c:numRef>
              <c:f>'Zona 8'!$F$56:$F$65</c:f>
              <c:numCache>
                <c:formatCode>General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495-4A57-B253-56434A1C91C2}"/>
            </c:ext>
          </c:extLst>
        </c:ser>
        <c:ser>
          <c:idx val="1"/>
          <c:order val="1"/>
          <c:tx>
            <c:v>punti sovrapressione</c:v>
          </c:tx>
          <c:spPr>
            <a:ln w="25400" cap="rnd">
              <a:noFill/>
              <a:round/>
            </a:ln>
            <a:effectLst/>
          </c:spPr>
          <c:marker>
            <c:symbol val="squar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6350" cap="rnd">
                <a:solidFill>
                  <a:schemeClr val="accent2"/>
                </a:solidFill>
                <a:prstDash val="solid"/>
              </a:ln>
              <a:effectLst/>
            </c:spPr>
            <c:trendlineType val="power"/>
            <c:forward val="5"/>
            <c:backward val="8"/>
            <c:dispRSqr val="0"/>
            <c:dispEq val="0"/>
          </c:trendline>
          <c:xVal>
            <c:numRef>
              <c:f>'Zona 8'!$K$56:$K$65</c:f>
              <c:numCache>
                <c:formatCode>General</c:formatCode>
                <c:ptCount val="10"/>
              </c:numCache>
            </c:numRef>
          </c:xVal>
          <c:yVal>
            <c:numRef>
              <c:f>'Zona 8'!$P$56:$P$65</c:f>
              <c:numCache>
                <c:formatCode>General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495-4A57-B253-56434A1C91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95294559"/>
        <c:axId val="1795277503"/>
      </c:scatterChart>
      <c:valAx>
        <c:axId val="1795294559"/>
        <c:scaling>
          <c:logBase val="10"/>
          <c:orientation val="minMax"/>
          <c:max val="100"/>
          <c:min val="1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6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bg1">
                  <a:lumMod val="6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CH"/>
                  <a:t>Pressione edificio (Pa)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795277503"/>
        <c:crosses val="autoZero"/>
        <c:crossBetween val="midCat"/>
      </c:valAx>
      <c:valAx>
        <c:axId val="1795277503"/>
        <c:scaling>
          <c:logBase val="10"/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6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bg1">
                  <a:lumMod val="6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CH"/>
                  <a:t>Portata (m3/h)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795294559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6172592103360858"/>
          <c:y val="0.89987417394522806"/>
          <c:w val="0.67443995522994782"/>
          <c:h val="8.505991566253624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484140141260687"/>
          <c:y val="2.2598865588353459E-2"/>
          <c:w val="0.85755116180210911"/>
          <c:h val="0.76326828234386013"/>
        </c:manualLayout>
      </c:layout>
      <c:scatterChart>
        <c:scatterStyle val="lineMarker"/>
        <c:varyColors val="0"/>
        <c:ser>
          <c:idx val="0"/>
          <c:order val="0"/>
          <c:tx>
            <c:v>punti depressione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6350" cap="rnd">
                <a:solidFill>
                  <a:schemeClr val="accent1"/>
                </a:solidFill>
                <a:prstDash val="solid"/>
              </a:ln>
              <a:effectLst/>
            </c:spPr>
            <c:trendlineType val="power"/>
            <c:forward val="10"/>
            <c:backward val="8"/>
            <c:dispRSqr val="0"/>
            <c:dispEq val="0"/>
          </c:trendline>
          <c:xVal>
            <c:numRef>
              <c:f>'Zona 9'!$A$56:$A$65</c:f>
              <c:numCache>
                <c:formatCode>General</c:formatCode>
                <c:ptCount val="10"/>
              </c:numCache>
            </c:numRef>
          </c:xVal>
          <c:yVal>
            <c:numRef>
              <c:f>'Zona 9'!$F$56:$F$65</c:f>
              <c:numCache>
                <c:formatCode>General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D21-4533-BEB3-53160D175C25}"/>
            </c:ext>
          </c:extLst>
        </c:ser>
        <c:ser>
          <c:idx val="1"/>
          <c:order val="1"/>
          <c:tx>
            <c:v>punti sovrapressione</c:v>
          </c:tx>
          <c:spPr>
            <a:ln w="25400" cap="rnd">
              <a:noFill/>
              <a:round/>
            </a:ln>
            <a:effectLst/>
          </c:spPr>
          <c:marker>
            <c:symbol val="squar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6350" cap="rnd">
                <a:solidFill>
                  <a:schemeClr val="accent2"/>
                </a:solidFill>
                <a:prstDash val="solid"/>
              </a:ln>
              <a:effectLst/>
            </c:spPr>
            <c:trendlineType val="power"/>
            <c:forward val="5"/>
            <c:backward val="8"/>
            <c:dispRSqr val="0"/>
            <c:dispEq val="0"/>
          </c:trendline>
          <c:xVal>
            <c:numRef>
              <c:f>'Zona 9'!$K$56:$K$65</c:f>
              <c:numCache>
                <c:formatCode>General</c:formatCode>
                <c:ptCount val="10"/>
              </c:numCache>
            </c:numRef>
          </c:xVal>
          <c:yVal>
            <c:numRef>
              <c:f>'Zona 9'!$P$56:$P$65</c:f>
              <c:numCache>
                <c:formatCode>General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D21-4533-BEB3-53160D175C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95294559"/>
        <c:axId val="1795277503"/>
      </c:scatterChart>
      <c:valAx>
        <c:axId val="1795294559"/>
        <c:scaling>
          <c:logBase val="10"/>
          <c:orientation val="minMax"/>
          <c:max val="100"/>
          <c:min val="1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6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bg1">
                  <a:lumMod val="6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CH"/>
                  <a:t>Pressione edificio (Pa)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795277503"/>
        <c:crosses val="autoZero"/>
        <c:crossBetween val="midCat"/>
      </c:valAx>
      <c:valAx>
        <c:axId val="1795277503"/>
        <c:scaling>
          <c:logBase val="10"/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6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bg1">
                  <a:lumMod val="6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CH"/>
                  <a:t>Portata (m3/h)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795294559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6172592103360858"/>
          <c:y val="0.89987417394522806"/>
          <c:w val="0.67443995522994782"/>
          <c:h val="8.505991566253624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8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9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0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257174</xdr:colOff>
      <xdr:row>0</xdr:row>
      <xdr:rowOff>19049</xdr:rowOff>
    </xdr:from>
    <xdr:to>
      <xdr:col>19</xdr:col>
      <xdr:colOff>285749</xdr:colOff>
      <xdr:row>4</xdr:row>
      <xdr:rowOff>152400</xdr:rowOff>
    </xdr:to>
    <xdr:pic>
      <xdr:nvPicPr>
        <xdr:cNvPr id="3" name="Grafik 2" descr="Grafikzz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62549" y="19049"/>
          <a:ext cx="942975" cy="942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67</xdr:row>
      <xdr:rowOff>9524</xdr:rowOff>
    </xdr:from>
    <xdr:to>
      <xdr:col>19</xdr:col>
      <xdr:colOff>261938</xdr:colOff>
      <xdr:row>95</xdr:row>
      <xdr:rowOff>0</xdr:rowOff>
    </xdr:to>
    <xdr:graphicFrame macro="">
      <xdr:nvGraphicFramePr>
        <xdr:cNvPr id="2" name="Diagramm 2">
          <a:extLst>
            <a:ext uri="{FF2B5EF4-FFF2-40B4-BE49-F238E27FC236}">
              <a16:creationId xmlns:a16="http://schemas.microsoft.com/office/drawing/2014/main" id="{E28FC2B1-8B2A-4668-818D-932C981B32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67</xdr:row>
      <xdr:rowOff>9524</xdr:rowOff>
    </xdr:from>
    <xdr:to>
      <xdr:col>19</xdr:col>
      <xdr:colOff>261938</xdr:colOff>
      <xdr:row>95</xdr:row>
      <xdr:rowOff>0</xdr:rowOff>
    </xdr:to>
    <xdr:graphicFrame macro="">
      <xdr:nvGraphicFramePr>
        <xdr:cNvPr id="2" name="Diagramm 2">
          <a:extLst>
            <a:ext uri="{FF2B5EF4-FFF2-40B4-BE49-F238E27FC236}">
              <a16:creationId xmlns:a16="http://schemas.microsoft.com/office/drawing/2014/main" id="{4B78E2AA-67F9-4357-940A-A7EC529D25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67</xdr:row>
      <xdr:rowOff>9524</xdr:rowOff>
    </xdr:from>
    <xdr:to>
      <xdr:col>19</xdr:col>
      <xdr:colOff>261938</xdr:colOff>
      <xdr:row>95</xdr:row>
      <xdr:rowOff>0</xdr:rowOff>
    </xdr:to>
    <xdr:graphicFrame macro="">
      <xdr:nvGraphicFramePr>
        <xdr:cNvPr id="2" name="Diagramm 2">
          <a:extLst>
            <a:ext uri="{FF2B5EF4-FFF2-40B4-BE49-F238E27FC236}">
              <a16:creationId xmlns:a16="http://schemas.microsoft.com/office/drawing/2014/main" id="{D1F155A7-40D0-4F9B-BE21-5ECE93B88DF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67</xdr:row>
      <xdr:rowOff>9524</xdr:rowOff>
    </xdr:from>
    <xdr:to>
      <xdr:col>19</xdr:col>
      <xdr:colOff>261938</xdr:colOff>
      <xdr:row>95</xdr:row>
      <xdr:rowOff>0</xdr:rowOff>
    </xdr:to>
    <xdr:graphicFrame macro="">
      <xdr:nvGraphicFramePr>
        <xdr:cNvPr id="2" name="Diagramm 2">
          <a:extLst>
            <a:ext uri="{FF2B5EF4-FFF2-40B4-BE49-F238E27FC236}">
              <a16:creationId xmlns:a16="http://schemas.microsoft.com/office/drawing/2014/main" id="{D13A2391-309D-4517-841A-565AE3F09FF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67</xdr:row>
      <xdr:rowOff>9524</xdr:rowOff>
    </xdr:from>
    <xdr:to>
      <xdr:col>19</xdr:col>
      <xdr:colOff>261938</xdr:colOff>
      <xdr:row>95</xdr:row>
      <xdr:rowOff>0</xdr:rowOff>
    </xdr:to>
    <xdr:graphicFrame macro="">
      <xdr:nvGraphicFramePr>
        <xdr:cNvPr id="2" name="Diagramm 2">
          <a:extLst>
            <a:ext uri="{FF2B5EF4-FFF2-40B4-BE49-F238E27FC236}">
              <a16:creationId xmlns:a16="http://schemas.microsoft.com/office/drawing/2014/main" id="{0F436A91-F191-4154-BCC4-35137DF882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67</xdr:row>
      <xdr:rowOff>9524</xdr:rowOff>
    </xdr:from>
    <xdr:to>
      <xdr:col>19</xdr:col>
      <xdr:colOff>261938</xdr:colOff>
      <xdr:row>95</xdr:row>
      <xdr:rowOff>0</xdr:rowOff>
    </xdr:to>
    <xdr:graphicFrame macro="">
      <xdr:nvGraphicFramePr>
        <xdr:cNvPr id="2" name="Diagramm 2">
          <a:extLst>
            <a:ext uri="{FF2B5EF4-FFF2-40B4-BE49-F238E27FC236}">
              <a16:creationId xmlns:a16="http://schemas.microsoft.com/office/drawing/2014/main" id="{30C74A08-D18A-431B-B620-B008C79A8B7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67</xdr:row>
      <xdr:rowOff>9524</xdr:rowOff>
    </xdr:from>
    <xdr:to>
      <xdr:col>19</xdr:col>
      <xdr:colOff>261938</xdr:colOff>
      <xdr:row>95</xdr:row>
      <xdr:rowOff>0</xdr:rowOff>
    </xdr:to>
    <xdr:graphicFrame macro="">
      <xdr:nvGraphicFramePr>
        <xdr:cNvPr id="2" name="Diagramm 2">
          <a:extLst>
            <a:ext uri="{FF2B5EF4-FFF2-40B4-BE49-F238E27FC236}">
              <a16:creationId xmlns:a16="http://schemas.microsoft.com/office/drawing/2014/main" id="{91FF7665-9DB4-4D97-9C66-337CD453E3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67</xdr:row>
      <xdr:rowOff>9524</xdr:rowOff>
    </xdr:from>
    <xdr:to>
      <xdr:col>19</xdr:col>
      <xdr:colOff>261938</xdr:colOff>
      <xdr:row>95</xdr:row>
      <xdr:rowOff>0</xdr:rowOff>
    </xdr:to>
    <xdr:graphicFrame macro="">
      <xdr:nvGraphicFramePr>
        <xdr:cNvPr id="2" name="Diagramm 2">
          <a:extLst>
            <a:ext uri="{FF2B5EF4-FFF2-40B4-BE49-F238E27FC236}">
              <a16:creationId xmlns:a16="http://schemas.microsoft.com/office/drawing/2014/main" id="{C2380667-C054-4CF8-ACC3-4A2DACA3B5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67</xdr:row>
      <xdr:rowOff>9524</xdr:rowOff>
    </xdr:from>
    <xdr:to>
      <xdr:col>19</xdr:col>
      <xdr:colOff>261938</xdr:colOff>
      <xdr:row>95</xdr:row>
      <xdr:rowOff>0</xdr:rowOff>
    </xdr:to>
    <xdr:graphicFrame macro="">
      <xdr:nvGraphicFramePr>
        <xdr:cNvPr id="2" name="Diagramm 2">
          <a:extLst>
            <a:ext uri="{FF2B5EF4-FFF2-40B4-BE49-F238E27FC236}">
              <a16:creationId xmlns:a16="http://schemas.microsoft.com/office/drawing/2014/main" id="{38364F4A-127B-492F-A9D6-503DEF3A829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67</xdr:row>
      <xdr:rowOff>9524</xdr:rowOff>
    </xdr:from>
    <xdr:to>
      <xdr:col>19</xdr:col>
      <xdr:colOff>261938</xdr:colOff>
      <xdr:row>95</xdr:row>
      <xdr:rowOff>0</xdr:rowOff>
    </xdr:to>
    <xdr:graphicFrame macro="">
      <xdr:nvGraphicFramePr>
        <xdr:cNvPr id="2" name="Diagramm 2">
          <a:extLst>
            <a:ext uri="{FF2B5EF4-FFF2-40B4-BE49-F238E27FC236}">
              <a16:creationId xmlns:a16="http://schemas.microsoft.com/office/drawing/2014/main" id="{F564DE86-DBE0-456A-A5FF-67DE248DF4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67</xdr:row>
      <xdr:rowOff>9524</xdr:rowOff>
    </xdr:from>
    <xdr:to>
      <xdr:col>19</xdr:col>
      <xdr:colOff>261938</xdr:colOff>
      <xdr:row>95</xdr:row>
      <xdr:rowOff>0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67</xdr:row>
      <xdr:rowOff>9524</xdr:rowOff>
    </xdr:from>
    <xdr:to>
      <xdr:col>19</xdr:col>
      <xdr:colOff>261938</xdr:colOff>
      <xdr:row>95</xdr:row>
      <xdr:rowOff>0</xdr:rowOff>
    </xdr:to>
    <xdr:graphicFrame macro="">
      <xdr:nvGraphicFramePr>
        <xdr:cNvPr id="2" name="Diagramm 2">
          <a:extLst>
            <a:ext uri="{FF2B5EF4-FFF2-40B4-BE49-F238E27FC236}">
              <a16:creationId xmlns:a16="http://schemas.microsoft.com/office/drawing/2014/main" id="{77A44743-9C29-4055-A03F-829AB3A8C7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67</xdr:row>
      <xdr:rowOff>9524</xdr:rowOff>
    </xdr:from>
    <xdr:to>
      <xdr:col>19</xdr:col>
      <xdr:colOff>261938</xdr:colOff>
      <xdr:row>95</xdr:row>
      <xdr:rowOff>0</xdr:rowOff>
    </xdr:to>
    <xdr:graphicFrame macro="">
      <xdr:nvGraphicFramePr>
        <xdr:cNvPr id="2" name="Diagramm 2">
          <a:extLst>
            <a:ext uri="{FF2B5EF4-FFF2-40B4-BE49-F238E27FC236}">
              <a16:creationId xmlns:a16="http://schemas.microsoft.com/office/drawing/2014/main" id="{EBAD671B-8ED7-4D0A-8A91-98B7C37D8C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768894</xdr:colOff>
      <xdr:row>33</xdr:row>
      <xdr:rowOff>92529</xdr:rowOff>
    </xdr:from>
    <xdr:to>
      <xdr:col>0</xdr:col>
      <xdr:colOff>1210854</xdr:colOff>
      <xdr:row>38</xdr:row>
      <xdr:rowOff>75747</xdr:rowOff>
    </xdr:to>
    <xdr:sp macro="" textlink="">
      <xdr:nvSpPr>
        <xdr:cNvPr id="2" name="Rechteck 1" descr="Diagonal weit nach oben">
          <a:extLst>
            <a:ext uri="{FF2B5EF4-FFF2-40B4-BE49-F238E27FC236}">
              <a16:creationId xmlns:a16="http://schemas.microsoft.com/office/drawing/2014/main" id="{3EA4A964-C73B-4D31-A393-FDEEA5D10726}"/>
            </a:ext>
          </a:extLst>
        </xdr:cNvPr>
        <xdr:cNvSpPr>
          <a:spLocks noChangeArrowheads="1"/>
        </xdr:cNvSpPr>
      </xdr:nvSpPr>
      <xdr:spPr bwMode="auto">
        <a:xfrm>
          <a:off x="768894" y="8712654"/>
          <a:ext cx="441960" cy="1545318"/>
        </a:xfrm>
        <a:prstGeom prst="rect">
          <a:avLst/>
        </a:prstGeom>
        <a:pattFill prst="wdUpDiag">
          <a:fgClr>
            <a:srgbClr val="000000"/>
          </a:fgClr>
          <a:bgClr>
            <a:srgbClr val="FFCC99"/>
          </a:bgClr>
        </a:pattFill>
        <a:ln w="44450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 upright="1">
          <a:noAutofit/>
        </a:bodyPr>
        <a:lstStyle/>
        <a:p>
          <a:endParaRPr lang="de-CH"/>
        </a:p>
      </xdr:txBody>
    </xdr:sp>
    <xdr:clientData/>
  </xdr:twoCellAnchor>
  <xdr:twoCellAnchor>
    <xdr:from>
      <xdr:col>0</xdr:col>
      <xdr:colOff>435519</xdr:colOff>
      <xdr:row>33</xdr:row>
      <xdr:rowOff>726259</xdr:rowOff>
    </xdr:from>
    <xdr:to>
      <xdr:col>0</xdr:col>
      <xdr:colOff>1501049</xdr:colOff>
      <xdr:row>35</xdr:row>
      <xdr:rowOff>15785</xdr:rowOff>
    </xdr:to>
    <xdr:sp macro="" textlink="">
      <xdr:nvSpPr>
        <xdr:cNvPr id="3" name="Rechteck 2">
          <a:extLst>
            <a:ext uri="{FF2B5EF4-FFF2-40B4-BE49-F238E27FC236}">
              <a16:creationId xmlns:a16="http://schemas.microsoft.com/office/drawing/2014/main" id="{EBD0F4BB-F1EC-4209-8A64-2F68EE409062}"/>
            </a:ext>
          </a:extLst>
        </xdr:cNvPr>
        <xdr:cNvSpPr>
          <a:spLocks noChangeArrowheads="1"/>
        </xdr:cNvSpPr>
      </xdr:nvSpPr>
      <xdr:spPr bwMode="auto">
        <a:xfrm>
          <a:off x="435519" y="9346384"/>
          <a:ext cx="1065530" cy="308701"/>
        </a:xfrm>
        <a:prstGeom prst="rect">
          <a:avLst/>
        </a:prstGeom>
        <a:solidFill>
          <a:srgbClr val="FFFFFF"/>
        </a:solidFill>
        <a:ln w="25400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 upright="1">
          <a:noAutofit/>
        </a:bodyPr>
        <a:lstStyle/>
        <a:p>
          <a:endParaRPr lang="de-CH"/>
        </a:p>
      </xdr:txBody>
    </xdr:sp>
    <xdr:clientData/>
  </xdr:twoCellAnchor>
  <xdr:twoCellAnchor>
    <xdr:from>
      <xdr:col>0</xdr:col>
      <xdr:colOff>726349</xdr:colOff>
      <xdr:row>35</xdr:row>
      <xdr:rowOff>26077</xdr:rowOff>
    </xdr:from>
    <xdr:to>
      <xdr:col>0</xdr:col>
      <xdr:colOff>1261654</xdr:colOff>
      <xdr:row>35</xdr:row>
      <xdr:rowOff>70527</xdr:rowOff>
    </xdr:to>
    <xdr:sp macro="" textlink="">
      <xdr:nvSpPr>
        <xdr:cNvPr id="4" name="Rechteck 3">
          <a:extLst>
            <a:ext uri="{FF2B5EF4-FFF2-40B4-BE49-F238E27FC236}">
              <a16:creationId xmlns:a16="http://schemas.microsoft.com/office/drawing/2014/main" id="{B4A95247-237C-4397-8E7A-B4431CD4E3A5}"/>
            </a:ext>
          </a:extLst>
        </xdr:cNvPr>
        <xdr:cNvSpPr>
          <a:spLocks noChangeArrowheads="1"/>
        </xdr:cNvSpPr>
      </xdr:nvSpPr>
      <xdr:spPr bwMode="auto">
        <a:xfrm>
          <a:off x="726349" y="9665377"/>
          <a:ext cx="535305" cy="444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endParaRPr lang="de-CH"/>
        </a:p>
      </xdr:txBody>
    </xdr:sp>
    <xdr:clientData/>
  </xdr:twoCellAnchor>
  <xdr:twoCellAnchor>
    <xdr:from>
      <xdr:col>0</xdr:col>
      <xdr:colOff>702219</xdr:colOff>
      <xdr:row>33</xdr:row>
      <xdr:rowOff>671649</xdr:rowOff>
    </xdr:from>
    <xdr:to>
      <xdr:col>0</xdr:col>
      <xdr:colOff>1238159</xdr:colOff>
      <xdr:row>33</xdr:row>
      <xdr:rowOff>716099</xdr:rowOff>
    </xdr:to>
    <xdr:sp macro="" textlink="">
      <xdr:nvSpPr>
        <xdr:cNvPr id="5" name="Rechteck 4">
          <a:extLst>
            <a:ext uri="{FF2B5EF4-FFF2-40B4-BE49-F238E27FC236}">
              <a16:creationId xmlns:a16="http://schemas.microsoft.com/office/drawing/2014/main" id="{6C72ACF5-AF44-4A77-A401-931803847FE9}"/>
            </a:ext>
          </a:extLst>
        </xdr:cNvPr>
        <xdr:cNvSpPr>
          <a:spLocks noChangeArrowheads="1"/>
        </xdr:cNvSpPr>
      </xdr:nvSpPr>
      <xdr:spPr bwMode="auto">
        <a:xfrm>
          <a:off x="702219" y="9291774"/>
          <a:ext cx="535940" cy="444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endParaRPr lang="de-CH"/>
        </a:p>
      </xdr:txBody>
    </xdr:sp>
    <xdr:clientData/>
  </xdr:twoCellAnchor>
  <xdr:twoCellAnchor>
    <xdr:from>
      <xdr:col>0</xdr:col>
      <xdr:colOff>549184</xdr:colOff>
      <xdr:row>35</xdr:row>
      <xdr:rowOff>45630</xdr:rowOff>
    </xdr:from>
    <xdr:to>
      <xdr:col>0</xdr:col>
      <xdr:colOff>1429294</xdr:colOff>
      <xdr:row>36</xdr:row>
      <xdr:rowOff>635</xdr:rowOff>
    </xdr:to>
    <xdr:sp macro="" textlink="">
      <xdr:nvSpPr>
        <xdr:cNvPr id="6" name="Freihandform 39">
          <a:extLst>
            <a:ext uri="{FF2B5EF4-FFF2-40B4-BE49-F238E27FC236}">
              <a16:creationId xmlns:a16="http://schemas.microsoft.com/office/drawing/2014/main" id="{0C5E0931-F208-4DB7-B63C-5CDD0BEB6F07}"/>
            </a:ext>
          </a:extLst>
        </xdr:cNvPr>
        <xdr:cNvSpPr>
          <a:spLocks/>
        </xdr:cNvSpPr>
      </xdr:nvSpPr>
      <xdr:spPr bwMode="auto">
        <a:xfrm>
          <a:off x="549184" y="9684930"/>
          <a:ext cx="880110" cy="135980"/>
        </a:xfrm>
        <a:custGeom>
          <a:avLst/>
          <a:gdLst>
            <a:gd name="T0" fmla="*/ 0 w 2832"/>
            <a:gd name="T1" fmla="*/ 687 h 741"/>
            <a:gd name="T2" fmla="*/ 540 w 2832"/>
            <a:gd name="T3" fmla="*/ 219 h 741"/>
            <a:gd name="T4" fmla="*/ 1386 w 2832"/>
            <a:gd name="T5" fmla="*/ 3 h 741"/>
            <a:gd name="T6" fmla="*/ 2196 w 2832"/>
            <a:gd name="T7" fmla="*/ 201 h 741"/>
            <a:gd name="T8" fmla="*/ 2832 w 2832"/>
            <a:gd name="T9" fmla="*/ 741 h 741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</a:cxnLst>
          <a:rect l="0" t="0" r="r" b="b"/>
          <a:pathLst>
            <a:path w="2832" h="741">
              <a:moveTo>
                <a:pt x="0" y="687"/>
              </a:moveTo>
              <a:cubicBezTo>
                <a:pt x="151" y="499"/>
                <a:pt x="309" y="333"/>
                <a:pt x="540" y="219"/>
              </a:cubicBezTo>
              <a:cubicBezTo>
                <a:pt x="771" y="105"/>
                <a:pt x="1110" y="6"/>
                <a:pt x="1386" y="3"/>
              </a:cubicBezTo>
              <a:cubicBezTo>
                <a:pt x="1662" y="0"/>
                <a:pt x="1955" y="78"/>
                <a:pt x="2196" y="201"/>
              </a:cubicBezTo>
              <a:cubicBezTo>
                <a:pt x="2437" y="324"/>
                <a:pt x="2700" y="629"/>
                <a:pt x="2832" y="741"/>
              </a:cubicBezTo>
            </a:path>
          </a:pathLst>
        </a:custGeom>
        <a:noFill/>
        <a:ln w="25400">
          <a:solidFill>
            <a:srgbClr val="FF0000"/>
          </a:solidFill>
          <a:round/>
          <a:headEnd/>
          <a:tailEnd type="triangle" w="lg" len="lg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endParaRPr lang="de-CH"/>
        </a:p>
      </xdr:txBody>
    </xdr:sp>
    <xdr:clientData/>
  </xdr:twoCellAnchor>
  <xdr:twoCellAnchor>
    <xdr:from>
      <xdr:col>0</xdr:col>
      <xdr:colOff>558709</xdr:colOff>
      <xdr:row>33</xdr:row>
      <xdr:rowOff>557984</xdr:rowOff>
    </xdr:from>
    <xdr:to>
      <xdr:col>0</xdr:col>
      <xdr:colOff>1442629</xdr:colOff>
      <xdr:row>33</xdr:row>
      <xdr:rowOff>689429</xdr:rowOff>
    </xdr:to>
    <xdr:sp macro="" textlink="">
      <xdr:nvSpPr>
        <xdr:cNvPr id="7" name="Freihandform 34">
          <a:extLst>
            <a:ext uri="{FF2B5EF4-FFF2-40B4-BE49-F238E27FC236}">
              <a16:creationId xmlns:a16="http://schemas.microsoft.com/office/drawing/2014/main" id="{28DF1032-7512-4CE2-9F99-6CA380DD5E8A}"/>
            </a:ext>
          </a:extLst>
        </xdr:cNvPr>
        <xdr:cNvSpPr>
          <a:spLocks/>
        </xdr:cNvSpPr>
      </xdr:nvSpPr>
      <xdr:spPr bwMode="auto">
        <a:xfrm flipV="1">
          <a:off x="558709" y="9178109"/>
          <a:ext cx="883920" cy="131445"/>
        </a:xfrm>
        <a:custGeom>
          <a:avLst/>
          <a:gdLst>
            <a:gd name="T0" fmla="*/ 0 w 2832"/>
            <a:gd name="T1" fmla="*/ 687 h 741"/>
            <a:gd name="T2" fmla="*/ 540 w 2832"/>
            <a:gd name="T3" fmla="*/ 219 h 741"/>
            <a:gd name="T4" fmla="*/ 1386 w 2832"/>
            <a:gd name="T5" fmla="*/ 3 h 741"/>
            <a:gd name="T6" fmla="*/ 2196 w 2832"/>
            <a:gd name="T7" fmla="*/ 201 h 741"/>
            <a:gd name="T8" fmla="*/ 2832 w 2832"/>
            <a:gd name="T9" fmla="*/ 741 h 741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</a:cxnLst>
          <a:rect l="0" t="0" r="r" b="b"/>
          <a:pathLst>
            <a:path w="2832" h="741">
              <a:moveTo>
                <a:pt x="0" y="687"/>
              </a:moveTo>
              <a:cubicBezTo>
                <a:pt x="151" y="499"/>
                <a:pt x="309" y="333"/>
                <a:pt x="540" y="219"/>
              </a:cubicBezTo>
              <a:cubicBezTo>
                <a:pt x="771" y="105"/>
                <a:pt x="1110" y="6"/>
                <a:pt x="1386" y="3"/>
              </a:cubicBezTo>
              <a:cubicBezTo>
                <a:pt x="1662" y="0"/>
                <a:pt x="1955" y="78"/>
                <a:pt x="2196" y="201"/>
              </a:cubicBezTo>
              <a:cubicBezTo>
                <a:pt x="2437" y="324"/>
                <a:pt x="2700" y="629"/>
                <a:pt x="2832" y="741"/>
              </a:cubicBezTo>
            </a:path>
          </a:pathLst>
        </a:custGeom>
        <a:noFill/>
        <a:ln w="25400">
          <a:solidFill>
            <a:srgbClr val="FF0000"/>
          </a:solidFill>
          <a:round/>
          <a:headEnd/>
          <a:tailEnd type="triangle" w="lg" len="lg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endParaRPr lang="de-CH"/>
        </a:p>
      </xdr:txBody>
    </xdr:sp>
    <xdr:clientData/>
  </xdr:twoCellAnchor>
  <xdr:twoCellAnchor>
    <xdr:from>
      <xdr:col>0</xdr:col>
      <xdr:colOff>420156</xdr:colOff>
      <xdr:row>33</xdr:row>
      <xdr:rowOff>593867</xdr:rowOff>
    </xdr:from>
    <xdr:to>
      <xdr:col>0</xdr:col>
      <xdr:colOff>455526</xdr:colOff>
      <xdr:row>36</xdr:row>
      <xdr:rowOff>122947</xdr:rowOff>
    </xdr:to>
    <xdr:sp macro="" textlink="">
      <xdr:nvSpPr>
        <xdr:cNvPr id="8" name="Rectangle 17">
          <a:extLst>
            <a:ext uri="{FF2B5EF4-FFF2-40B4-BE49-F238E27FC236}">
              <a16:creationId xmlns:a16="http://schemas.microsoft.com/office/drawing/2014/main" id="{185C5D26-B433-4A59-8051-C6FD0F0D5255}"/>
            </a:ext>
          </a:extLst>
        </xdr:cNvPr>
        <xdr:cNvSpPr>
          <a:spLocks noChangeArrowheads="1"/>
        </xdr:cNvSpPr>
      </xdr:nvSpPr>
      <xdr:spPr bwMode="auto">
        <a:xfrm>
          <a:off x="420156" y="9213992"/>
          <a:ext cx="35370" cy="72923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2540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1480757</xdr:colOff>
      <xdr:row>33</xdr:row>
      <xdr:rowOff>578863</xdr:rowOff>
    </xdr:from>
    <xdr:to>
      <xdr:col>0</xdr:col>
      <xdr:colOff>1519916</xdr:colOff>
      <xdr:row>36</xdr:row>
      <xdr:rowOff>108566</xdr:rowOff>
    </xdr:to>
    <xdr:sp macro="" textlink="">
      <xdr:nvSpPr>
        <xdr:cNvPr id="9" name="Rectangle 18">
          <a:extLst>
            <a:ext uri="{FF2B5EF4-FFF2-40B4-BE49-F238E27FC236}">
              <a16:creationId xmlns:a16="http://schemas.microsoft.com/office/drawing/2014/main" id="{C415A4A1-36E1-4BE5-B400-CE4DB8372C9F}"/>
            </a:ext>
          </a:extLst>
        </xdr:cNvPr>
        <xdr:cNvSpPr>
          <a:spLocks noChangeArrowheads="1"/>
        </xdr:cNvSpPr>
      </xdr:nvSpPr>
      <xdr:spPr bwMode="auto">
        <a:xfrm>
          <a:off x="1480757" y="9198988"/>
          <a:ext cx="39159" cy="729853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2540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332014</xdr:colOff>
      <xdr:row>34</xdr:row>
      <xdr:rowOff>17021</xdr:rowOff>
    </xdr:from>
    <xdr:to>
      <xdr:col>0</xdr:col>
      <xdr:colOff>1669324</xdr:colOff>
      <xdr:row>34</xdr:row>
      <xdr:rowOff>81791</xdr:rowOff>
    </xdr:to>
    <xdr:sp macro="" textlink="">
      <xdr:nvSpPr>
        <xdr:cNvPr id="10" name="Freihandform 33">
          <a:extLst>
            <a:ext uri="{FF2B5EF4-FFF2-40B4-BE49-F238E27FC236}">
              <a16:creationId xmlns:a16="http://schemas.microsoft.com/office/drawing/2014/main" id="{81C36344-5D4C-48E5-B8C5-C95DFFD902A4}"/>
            </a:ext>
          </a:extLst>
        </xdr:cNvPr>
        <xdr:cNvSpPr>
          <a:spLocks/>
        </xdr:cNvSpPr>
      </xdr:nvSpPr>
      <xdr:spPr bwMode="auto">
        <a:xfrm>
          <a:off x="332014" y="8831976"/>
          <a:ext cx="1337310" cy="64770"/>
        </a:xfrm>
        <a:custGeom>
          <a:avLst/>
          <a:gdLst>
            <a:gd name="T0" fmla="*/ 0 w 1830"/>
            <a:gd name="T1" fmla="*/ 186 h 586"/>
            <a:gd name="T2" fmla="*/ 390 w 1830"/>
            <a:gd name="T3" fmla="*/ 489 h 586"/>
            <a:gd name="T4" fmla="*/ 894 w 1830"/>
            <a:gd name="T5" fmla="*/ 582 h 586"/>
            <a:gd name="T6" fmla="*/ 1371 w 1830"/>
            <a:gd name="T7" fmla="*/ 462 h 586"/>
            <a:gd name="T8" fmla="*/ 1830 w 1830"/>
            <a:gd name="T9" fmla="*/ 0 h 586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</a:cxnLst>
          <a:rect l="0" t="0" r="r" b="b"/>
          <a:pathLst>
            <a:path w="1830" h="586">
              <a:moveTo>
                <a:pt x="0" y="186"/>
              </a:moveTo>
              <a:cubicBezTo>
                <a:pt x="65" y="236"/>
                <a:pt x="241" y="423"/>
                <a:pt x="390" y="489"/>
              </a:cubicBezTo>
              <a:cubicBezTo>
                <a:pt x="539" y="555"/>
                <a:pt x="731" y="586"/>
                <a:pt x="894" y="582"/>
              </a:cubicBezTo>
              <a:cubicBezTo>
                <a:pt x="1057" y="578"/>
                <a:pt x="1215" y="559"/>
                <a:pt x="1371" y="462"/>
              </a:cubicBezTo>
              <a:cubicBezTo>
                <a:pt x="1527" y="365"/>
                <a:pt x="1734" y="96"/>
                <a:pt x="1830" y="0"/>
              </a:cubicBezTo>
            </a:path>
          </a:pathLst>
        </a:custGeom>
        <a:noFill/>
        <a:ln w="15875" cap="flat">
          <a:solidFill>
            <a:srgbClr val="0000FF"/>
          </a:solidFill>
          <a:prstDash val="dash"/>
          <a:round/>
          <a:headEnd/>
          <a:tailEnd type="triangle" w="lg" len="lg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endParaRPr lang="de-CH"/>
        </a:p>
      </xdr:txBody>
    </xdr:sp>
    <xdr:clientData/>
  </xdr:twoCellAnchor>
  <xdr:twoCellAnchor>
    <xdr:from>
      <xdr:col>0</xdr:col>
      <xdr:colOff>332649</xdr:colOff>
      <xdr:row>34</xdr:row>
      <xdr:rowOff>131956</xdr:rowOff>
    </xdr:from>
    <xdr:to>
      <xdr:col>0</xdr:col>
      <xdr:colOff>1675674</xdr:colOff>
      <xdr:row>35</xdr:row>
      <xdr:rowOff>17945</xdr:rowOff>
    </xdr:to>
    <xdr:sp macro="" textlink="">
      <xdr:nvSpPr>
        <xdr:cNvPr id="11" name="Freihandform 37">
          <a:extLst>
            <a:ext uri="{FF2B5EF4-FFF2-40B4-BE49-F238E27FC236}">
              <a16:creationId xmlns:a16="http://schemas.microsoft.com/office/drawing/2014/main" id="{3F186298-1697-4240-87CA-B1001FFEF82C}"/>
            </a:ext>
          </a:extLst>
        </xdr:cNvPr>
        <xdr:cNvSpPr>
          <a:spLocks/>
        </xdr:cNvSpPr>
      </xdr:nvSpPr>
      <xdr:spPr bwMode="auto">
        <a:xfrm>
          <a:off x="332649" y="8946911"/>
          <a:ext cx="1343025" cy="111125"/>
        </a:xfrm>
        <a:custGeom>
          <a:avLst/>
          <a:gdLst>
            <a:gd name="T0" fmla="*/ 0 w 1842"/>
            <a:gd name="T1" fmla="*/ 447 h 582"/>
            <a:gd name="T2" fmla="*/ 363 w 1842"/>
            <a:gd name="T3" fmla="*/ 90 h 582"/>
            <a:gd name="T4" fmla="*/ 936 w 1842"/>
            <a:gd name="T5" fmla="*/ 3 h 582"/>
            <a:gd name="T6" fmla="*/ 1353 w 1842"/>
            <a:gd name="T7" fmla="*/ 108 h 582"/>
            <a:gd name="T8" fmla="*/ 1842 w 1842"/>
            <a:gd name="T9" fmla="*/ 582 h 582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</a:cxnLst>
          <a:rect l="0" t="0" r="r" b="b"/>
          <a:pathLst>
            <a:path w="1842" h="582">
              <a:moveTo>
                <a:pt x="0" y="447"/>
              </a:moveTo>
              <a:cubicBezTo>
                <a:pt x="60" y="388"/>
                <a:pt x="207" y="164"/>
                <a:pt x="363" y="90"/>
              </a:cubicBezTo>
              <a:cubicBezTo>
                <a:pt x="519" y="16"/>
                <a:pt x="771" y="0"/>
                <a:pt x="936" y="3"/>
              </a:cubicBezTo>
              <a:cubicBezTo>
                <a:pt x="1101" y="6"/>
                <a:pt x="1202" y="12"/>
                <a:pt x="1353" y="108"/>
              </a:cubicBezTo>
              <a:cubicBezTo>
                <a:pt x="1504" y="204"/>
                <a:pt x="1740" y="483"/>
                <a:pt x="1842" y="582"/>
              </a:cubicBezTo>
            </a:path>
          </a:pathLst>
        </a:custGeom>
        <a:noFill/>
        <a:ln w="15875" cap="flat">
          <a:solidFill>
            <a:srgbClr val="0000FF"/>
          </a:solidFill>
          <a:prstDash val="dash"/>
          <a:round/>
          <a:headEnd/>
          <a:tailEnd type="triangle" w="lg" len="lg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endParaRPr lang="de-CH"/>
        </a:p>
      </xdr:txBody>
    </xdr:sp>
    <xdr:clientData/>
  </xdr:twoCellAnchor>
  <xdr:twoCellAnchor>
    <xdr:from>
      <xdr:col>0</xdr:col>
      <xdr:colOff>726349</xdr:colOff>
      <xdr:row>35</xdr:row>
      <xdr:rowOff>26077</xdr:rowOff>
    </xdr:from>
    <xdr:to>
      <xdr:col>0</xdr:col>
      <xdr:colOff>1261654</xdr:colOff>
      <xdr:row>35</xdr:row>
      <xdr:rowOff>70527</xdr:rowOff>
    </xdr:to>
    <xdr:sp macro="" textlink="">
      <xdr:nvSpPr>
        <xdr:cNvPr id="12" name="Rechteck 3">
          <a:extLst>
            <a:ext uri="{FF2B5EF4-FFF2-40B4-BE49-F238E27FC236}">
              <a16:creationId xmlns:a16="http://schemas.microsoft.com/office/drawing/2014/main" id="{D065A27B-80D9-4382-9CCE-A1C4E910968C}"/>
            </a:ext>
          </a:extLst>
        </xdr:cNvPr>
        <xdr:cNvSpPr>
          <a:spLocks noChangeArrowheads="1"/>
        </xdr:cNvSpPr>
      </xdr:nvSpPr>
      <xdr:spPr bwMode="auto">
        <a:xfrm>
          <a:off x="726349" y="9312952"/>
          <a:ext cx="535305" cy="444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endParaRPr lang="de-CH"/>
        </a:p>
      </xdr:txBody>
    </xdr:sp>
    <xdr:clientData/>
  </xdr:twoCellAnchor>
  <xdr:twoCellAnchor>
    <xdr:from>
      <xdr:col>0</xdr:col>
      <xdr:colOff>702219</xdr:colOff>
      <xdr:row>33</xdr:row>
      <xdr:rowOff>671649</xdr:rowOff>
    </xdr:from>
    <xdr:to>
      <xdr:col>0</xdr:col>
      <xdr:colOff>1238159</xdr:colOff>
      <xdr:row>33</xdr:row>
      <xdr:rowOff>716099</xdr:rowOff>
    </xdr:to>
    <xdr:sp macro="" textlink="">
      <xdr:nvSpPr>
        <xdr:cNvPr id="13" name="Rechteck 4">
          <a:extLst>
            <a:ext uri="{FF2B5EF4-FFF2-40B4-BE49-F238E27FC236}">
              <a16:creationId xmlns:a16="http://schemas.microsoft.com/office/drawing/2014/main" id="{EB88E424-3B27-432A-BECE-567033C8812A}"/>
            </a:ext>
          </a:extLst>
        </xdr:cNvPr>
        <xdr:cNvSpPr>
          <a:spLocks noChangeArrowheads="1"/>
        </xdr:cNvSpPr>
      </xdr:nvSpPr>
      <xdr:spPr bwMode="auto">
        <a:xfrm>
          <a:off x="702219" y="8977449"/>
          <a:ext cx="535940" cy="444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endParaRPr lang="de-CH"/>
        </a:p>
      </xdr:txBody>
    </xdr:sp>
    <xdr:clientData/>
  </xdr:twoCellAnchor>
  <xdr:twoCellAnchor>
    <xdr:from>
      <xdr:col>0</xdr:col>
      <xdr:colOff>420156</xdr:colOff>
      <xdr:row>33</xdr:row>
      <xdr:rowOff>593867</xdr:rowOff>
    </xdr:from>
    <xdr:to>
      <xdr:col>0</xdr:col>
      <xdr:colOff>455526</xdr:colOff>
      <xdr:row>36</xdr:row>
      <xdr:rowOff>122947</xdr:rowOff>
    </xdr:to>
    <xdr:sp macro="" textlink="">
      <xdr:nvSpPr>
        <xdr:cNvPr id="14" name="Rectangle 17">
          <a:extLst>
            <a:ext uri="{FF2B5EF4-FFF2-40B4-BE49-F238E27FC236}">
              <a16:creationId xmlns:a16="http://schemas.microsoft.com/office/drawing/2014/main" id="{AB47DC9F-ED8A-4785-B81D-E040B2B15953}"/>
            </a:ext>
          </a:extLst>
        </xdr:cNvPr>
        <xdr:cNvSpPr>
          <a:spLocks noChangeArrowheads="1"/>
        </xdr:cNvSpPr>
      </xdr:nvSpPr>
      <xdr:spPr bwMode="auto">
        <a:xfrm>
          <a:off x="420156" y="8899667"/>
          <a:ext cx="35370" cy="73875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2540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1480757</xdr:colOff>
      <xdr:row>33</xdr:row>
      <xdr:rowOff>578863</xdr:rowOff>
    </xdr:from>
    <xdr:to>
      <xdr:col>0</xdr:col>
      <xdr:colOff>1519916</xdr:colOff>
      <xdr:row>36</xdr:row>
      <xdr:rowOff>108566</xdr:rowOff>
    </xdr:to>
    <xdr:sp macro="" textlink="">
      <xdr:nvSpPr>
        <xdr:cNvPr id="15" name="Rectangle 18">
          <a:extLst>
            <a:ext uri="{FF2B5EF4-FFF2-40B4-BE49-F238E27FC236}">
              <a16:creationId xmlns:a16="http://schemas.microsoft.com/office/drawing/2014/main" id="{918388C8-32A6-4A65-A388-6B0781069B2F}"/>
            </a:ext>
          </a:extLst>
        </xdr:cNvPr>
        <xdr:cNvSpPr>
          <a:spLocks noChangeArrowheads="1"/>
        </xdr:cNvSpPr>
      </xdr:nvSpPr>
      <xdr:spPr bwMode="auto">
        <a:xfrm>
          <a:off x="1480757" y="8884663"/>
          <a:ext cx="39159" cy="739378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2540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726349</xdr:colOff>
      <xdr:row>35</xdr:row>
      <xdr:rowOff>26077</xdr:rowOff>
    </xdr:from>
    <xdr:to>
      <xdr:col>0</xdr:col>
      <xdr:colOff>1261654</xdr:colOff>
      <xdr:row>35</xdr:row>
      <xdr:rowOff>70527</xdr:rowOff>
    </xdr:to>
    <xdr:sp macro="" textlink="">
      <xdr:nvSpPr>
        <xdr:cNvPr id="16" name="Rechteck 13">
          <a:extLst>
            <a:ext uri="{FF2B5EF4-FFF2-40B4-BE49-F238E27FC236}">
              <a16:creationId xmlns:a16="http://schemas.microsoft.com/office/drawing/2014/main" id="{E00EA601-005E-4A17-BEF9-B49EECC3D4B8}"/>
            </a:ext>
          </a:extLst>
        </xdr:cNvPr>
        <xdr:cNvSpPr>
          <a:spLocks noChangeArrowheads="1"/>
        </xdr:cNvSpPr>
      </xdr:nvSpPr>
      <xdr:spPr bwMode="auto">
        <a:xfrm>
          <a:off x="726349" y="9312952"/>
          <a:ext cx="535305" cy="444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endParaRPr lang="de-CH"/>
        </a:p>
      </xdr:txBody>
    </xdr:sp>
    <xdr:clientData/>
  </xdr:twoCellAnchor>
  <xdr:twoCellAnchor>
    <xdr:from>
      <xdr:col>0</xdr:col>
      <xdr:colOff>702219</xdr:colOff>
      <xdr:row>33</xdr:row>
      <xdr:rowOff>671649</xdr:rowOff>
    </xdr:from>
    <xdr:to>
      <xdr:col>0</xdr:col>
      <xdr:colOff>1238159</xdr:colOff>
      <xdr:row>33</xdr:row>
      <xdr:rowOff>716099</xdr:rowOff>
    </xdr:to>
    <xdr:sp macro="" textlink="">
      <xdr:nvSpPr>
        <xdr:cNvPr id="17" name="Rechteck 14">
          <a:extLst>
            <a:ext uri="{FF2B5EF4-FFF2-40B4-BE49-F238E27FC236}">
              <a16:creationId xmlns:a16="http://schemas.microsoft.com/office/drawing/2014/main" id="{AC026E5E-AE49-4D6D-B07E-53403AA5ECB5}"/>
            </a:ext>
          </a:extLst>
        </xdr:cNvPr>
        <xdr:cNvSpPr>
          <a:spLocks noChangeArrowheads="1"/>
        </xdr:cNvSpPr>
      </xdr:nvSpPr>
      <xdr:spPr bwMode="auto">
        <a:xfrm>
          <a:off x="702219" y="8977449"/>
          <a:ext cx="535940" cy="444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endParaRPr lang="de-CH"/>
        </a:p>
      </xdr:txBody>
    </xdr:sp>
    <xdr:clientData/>
  </xdr:twoCellAnchor>
  <xdr:twoCellAnchor>
    <xdr:from>
      <xdr:col>0</xdr:col>
      <xdr:colOff>420156</xdr:colOff>
      <xdr:row>33</xdr:row>
      <xdr:rowOff>593867</xdr:rowOff>
    </xdr:from>
    <xdr:to>
      <xdr:col>0</xdr:col>
      <xdr:colOff>455526</xdr:colOff>
      <xdr:row>36</xdr:row>
      <xdr:rowOff>122947</xdr:rowOff>
    </xdr:to>
    <xdr:sp macro="" textlink="">
      <xdr:nvSpPr>
        <xdr:cNvPr id="18" name="Rectangle 17">
          <a:extLst>
            <a:ext uri="{FF2B5EF4-FFF2-40B4-BE49-F238E27FC236}">
              <a16:creationId xmlns:a16="http://schemas.microsoft.com/office/drawing/2014/main" id="{21DBF21E-765D-4E55-936F-E9C80F034B0C}"/>
            </a:ext>
          </a:extLst>
        </xdr:cNvPr>
        <xdr:cNvSpPr>
          <a:spLocks noChangeArrowheads="1"/>
        </xdr:cNvSpPr>
      </xdr:nvSpPr>
      <xdr:spPr bwMode="auto">
        <a:xfrm>
          <a:off x="420156" y="8899667"/>
          <a:ext cx="35370" cy="73875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2540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1480757</xdr:colOff>
      <xdr:row>33</xdr:row>
      <xdr:rowOff>578863</xdr:rowOff>
    </xdr:from>
    <xdr:to>
      <xdr:col>0</xdr:col>
      <xdr:colOff>1519916</xdr:colOff>
      <xdr:row>36</xdr:row>
      <xdr:rowOff>108566</xdr:rowOff>
    </xdr:to>
    <xdr:sp macro="" textlink="">
      <xdr:nvSpPr>
        <xdr:cNvPr id="19" name="Rectangle 18">
          <a:extLst>
            <a:ext uri="{FF2B5EF4-FFF2-40B4-BE49-F238E27FC236}">
              <a16:creationId xmlns:a16="http://schemas.microsoft.com/office/drawing/2014/main" id="{8A5F8642-4014-4C47-9771-4D8B5D302486}"/>
            </a:ext>
          </a:extLst>
        </xdr:cNvPr>
        <xdr:cNvSpPr>
          <a:spLocks noChangeArrowheads="1"/>
        </xdr:cNvSpPr>
      </xdr:nvSpPr>
      <xdr:spPr bwMode="auto">
        <a:xfrm>
          <a:off x="1480757" y="8884663"/>
          <a:ext cx="39159" cy="739378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2540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768894</xdr:colOff>
      <xdr:row>33</xdr:row>
      <xdr:rowOff>92529</xdr:rowOff>
    </xdr:from>
    <xdr:to>
      <xdr:col>0</xdr:col>
      <xdr:colOff>1210854</xdr:colOff>
      <xdr:row>38</xdr:row>
      <xdr:rowOff>75747</xdr:rowOff>
    </xdr:to>
    <xdr:sp macro="" textlink="">
      <xdr:nvSpPr>
        <xdr:cNvPr id="20" name="Rechteck 21" descr="Diagonal weit nach oben">
          <a:extLst>
            <a:ext uri="{FF2B5EF4-FFF2-40B4-BE49-F238E27FC236}">
              <a16:creationId xmlns:a16="http://schemas.microsoft.com/office/drawing/2014/main" id="{CC5225D1-87E0-4A31-AF9D-253C9D164861}"/>
            </a:ext>
          </a:extLst>
        </xdr:cNvPr>
        <xdr:cNvSpPr>
          <a:spLocks noChangeArrowheads="1"/>
        </xdr:cNvSpPr>
      </xdr:nvSpPr>
      <xdr:spPr bwMode="auto">
        <a:xfrm>
          <a:off x="768894" y="8398329"/>
          <a:ext cx="441960" cy="1650093"/>
        </a:xfrm>
        <a:prstGeom prst="rect">
          <a:avLst/>
        </a:prstGeom>
        <a:pattFill prst="wdUpDiag">
          <a:fgClr>
            <a:srgbClr val="000000"/>
          </a:fgClr>
          <a:bgClr>
            <a:srgbClr val="FFCC99"/>
          </a:bgClr>
        </a:pattFill>
        <a:ln w="44450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 upright="1">
          <a:noAutofit/>
        </a:bodyPr>
        <a:lstStyle/>
        <a:p>
          <a:endParaRPr lang="de-CH"/>
        </a:p>
      </xdr:txBody>
    </xdr:sp>
    <xdr:clientData/>
  </xdr:twoCellAnchor>
  <xdr:twoCellAnchor>
    <xdr:from>
      <xdr:col>0</xdr:col>
      <xdr:colOff>435519</xdr:colOff>
      <xdr:row>33</xdr:row>
      <xdr:rowOff>726259</xdr:rowOff>
    </xdr:from>
    <xdr:to>
      <xdr:col>0</xdr:col>
      <xdr:colOff>1501049</xdr:colOff>
      <xdr:row>35</xdr:row>
      <xdr:rowOff>15785</xdr:rowOff>
    </xdr:to>
    <xdr:sp macro="" textlink="">
      <xdr:nvSpPr>
        <xdr:cNvPr id="21" name="Rechteck 22">
          <a:extLst>
            <a:ext uri="{FF2B5EF4-FFF2-40B4-BE49-F238E27FC236}">
              <a16:creationId xmlns:a16="http://schemas.microsoft.com/office/drawing/2014/main" id="{1DC4221C-FCA1-4C53-AFDD-CFCF4AAE21FC}"/>
            </a:ext>
          </a:extLst>
        </xdr:cNvPr>
        <xdr:cNvSpPr>
          <a:spLocks noChangeArrowheads="1"/>
        </xdr:cNvSpPr>
      </xdr:nvSpPr>
      <xdr:spPr bwMode="auto">
        <a:xfrm>
          <a:off x="435519" y="9032059"/>
          <a:ext cx="1065530" cy="270601"/>
        </a:xfrm>
        <a:prstGeom prst="rect">
          <a:avLst/>
        </a:prstGeom>
        <a:solidFill>
          <a:srgbClr val="FFFFFF"/>
        </a:solidFill>
        <a:ln w="25400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 upright="1">
          <a:noAutofit/>
        </a:bodyPr>
        <a:lstStyle/>
        <a:p>
          <a:endParaRPr lang="de-CH"/>
        </a:p>
      </xdr:txBody>
    </xdr:sp>
    <xdr:clientData/>
  </xdr:twoCellAnchor>
  <xdr:twoCellAnchor>
    <xdr:from>
      <xdr:col>0</xdr:col>
      <xdr:colOff>726349</xdr:colOff>
      <xdr:row>35</xdr:row>
      <xdr:rowOff>26077</xdr:rowOff>
    </xdr:from>
    <xdr:to>
      <xdr:col>0</xdr:col>
      <xdr:colOff>1261654</xdr:colOff>
      <xdr:row>35</xdr:row>
      <xdr:rowOff>70527</xdr:rowOff>
    </xdr:to>
    <xdr:sp macro="" textlink="">
      <xdr:nvSpPr>
        <xdr:cNvPr id="22" name="Rechteck 23">
          <a:extLst>
            <a:ext uri="{FF2B5EF4-FFF2-40B4-BE49-F238E27FC236}">
              <a16:creationId xmlns:a16="http://schemas.microsoft.com/office/drawing/2014/main" id="{E97FE913-94B0-4108-BAA2-0F73E781D049}"/>
            </a:ext>
          </a:extLst>
        </xdr:cNvPr>
        <xdr:cNvSpPr>
          <a:spLocks noChangeArrowheads="1"/>
        </xdr:cNvSpPr>
      </xdr:nvSpPr>
      <xdr:spPr bwMode="auto">
        <a:xfrm>
          <a:off x="726349" y="9312952"/>
          <a:ext cx="535305" cy="444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endParaRPr lang="de-CH"/>
        </a:p>
      </xdr:txBody>
    </xdr:sp>
    <xdr:clientData/>
  </xdr:twoCellAnchor>
  <xdr:twoCellAnchor>
    <xdr:from>
      <xdr:col>0</xdr:col>
      <xdr:colOff>702219</xdr:colOff>
      <xdr:row>33</xdr:row>
      <xdr:rowOff>671649</xdr:rowOff>
    </xdr:from>
    <xdr:to>
      <xdr:col>0</xdr:col>
      <xdr:colOff>1238159</xdr:colOff>
      <xdr:row>33</xdr:row>
      <xdr:rowOff>716099</xdr:rowOff>
    </xdr:to>
    <xdr:sp macro="" textlink="">
      <xdr:nvSpPr>
        <xdr:cNvPr id="23" name="Rechteck 24">
          <a:extLst>
            <a:ext uri="{FF2B5EF4-FFF2-40B4-BE49-F238E27FC236}">
              <a16:creationId xmlns:a16="http://schemas.microsoft.com/office/drawing/2014/main" id="{82DDDEB5-F3BB-4D8D-BD21-37ECD50196AE}"/>
            </a:ext>
          </a:extLst>
        </xdr:cNvPr>
        <xdr:cNvSpPr>
          <a:spLocks noChangeArrowheads="1"/>
        </xdr:cNvSpPr>
      </xdr:nvSpPr>
      <xdr:spPr bwMode="auto">
        <a:xfrm>
          <a:off x="702219" y="8977449"/>
          <a:ext cx="535940" cy="444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endParaRPr lang="de-CH"/>
        </a:p>
      </xdr:txBody>
    </xdr:sp>
    <xdr:clientData/>
  </xdr:twoCellAnchor>
  <xdr:twoCellAnchor>
    <xdr:from>
      <xdr:col>0</xdr:col>
      <xdr:colOff>549184</xdr:colOff>
      <xdr:row>35</xdr:row>
      <xdr:rowOff>45630</xdr:rowOff>
    </xdr:from>
    <xdr:to>
      <xdr:col>0</xdr:col>
      <xdr:colOff>1429294</xdr:colOff>
      <xdr:row>36</xdr:row>
      <xdr:rowOff>635</xdr:rowOff>
    </xdr:to>
    <xdr:sp macro="" textlink="">
      <xdr:nvSpPr>
        <xdr:cNvPr id="24" name="Freihandform 39">
          <a:extLst>
            <a:ext uri="{FF2B5EF4-FFF2-40B4-BE49-F238E27FC236}">
              <a16:creationId xmlns:a16="http://schemas.microsoft.com/office/drawing/2014/main" id="{9C200E64-F3CA-4EA0-9736-52FBC49D5F9A}"/>
            </a:ext>
          </a:extLst>
        </xdr:cNvPr>
        <xdr:cNvSpPr>
          <a:spLocks/>
        </xdr:cNvSpPr>
      </xdr:nvSpPr>
      <xdr:spPr bwMode="auto">
        <a:xfrm>
          <a:off x="549184" y="9332505"/>
          <a:ext cx="880110" cy="183605"/>
        </a:xfrm>
        <a:custGeom>
          <a:avLst/>
          <a:gdLst>
            <a:gd name="T0" fmla="*/ 0 w 2832"/>
            <a:gd name="T1" fmla="*/ 687 h 741"/>
            <a:gd name="T2" fmla="*/ 540 w 2832"/>
            <a:gd name="T3" fmla="*/ 219 h 741"/>
            <a:gd name="T4" fmla="*/ 1386 w 2832"/>
            <a:gd name="T5" fmla="*/ 3 h 741"/>
            <a:gd name="T6" fmla="*/ 2196 w 2832"/>
            <a:gd name="T7" fmla="*/ 201 h 741"/>
            <a:gd name="T8" fmla="*/ 2832 w 2832"/>
            <a:gd name="T9" fmla="*/ 741 h 741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</a:cxnLst>
          <a:rect l="0" t="0" r="r" b="b"/>
          <a:pathLst>
            <a:path w="2832" h="741">
              <a:moveTo>
                <a:pt x="0" y="687"/>
              </a:moveTo>
              <a:cubicBezTo>
                <a:pt x="151" y="499"/>
                <a:pt x="309" y="333"/>
                <a:pt x="540" y="219"/>
              </a:cubicBezTo>
              <a:cubicBezTo>
                <a:pt x="771" y="105"/>
                <a:pt x="1110" y="6"/>
                <a:pt x="1386" y="3"/>
              </a:cubicBezTo>
              <a:cubicBezTo>
                <a:pt x="1662" y="0"/>
                <a:pt x="1955" y="78"/>
                <a:pt x="2196" y="201"/>
              </a:cubicBezTo>
              <a:cubicBezTo>
                <a:pt x="2437" y="324"/>
                <a:pt x="2700" y="629"/>
                <a:pt x="2832" y="741"/>
              </a:cubicBezTo>
            </a:path>
          </a:pathLst>
        </a:custGeom>
        <a:noFill/>
        <a:ln w="25400">
          <a:solidFill>
            <a:srgbClr val="FF0000"/>
          </a:solidFill>
          <a:round/>
          <a:headEnd/>
          <a:tailEnd type="triangle" w="lg" len="lg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endParaRPr lang="de-CH"/>
        </a:p>
      </xdr:txBody>
    </xdr:sp>
    <xdr:clientData/>
  </xdr:twoCellAnchor>
  <xdr:twoCellAnchor>
    <xdr:from>
      <xdr:col>0</xdr:col>
      <xdr:colOff>558709</xdr:colOff>
      <xdr:row>33</xdr:row>
      <xdr:rowOff>557984</xdr:rowOff>
    </xdr:from>
    <xdr:to>
      <xdr:col>0</xdr:col>
      <xdr:colOff>1442629</xdr:colOff>
      <xdr:row>33</xdr:row>
      <xdr:rowOff>689429</xdr:rowOff>
    </xdr:to>
    <xdr:sp macro="" textlink="">
      <xdr:nvSpPr>
        <xdr:cNvPr id="25" name="Freihandform 34">
          <a:extLst>
            <a:ext uri="{FF2B5EF4-FFF2-40B4-BE49-F238E27FC236}">
              <a16:creationId xmlns:a16="http://schemas.microsoft.com/office/drawing/2014/main" id="{B3C995DE-25AA-42C1-A504-2CE3CF24B2CC}"/>
            </a:ext>
          </a:extLst>
        </xdr:cNvPr>
        <xdr:cNvSpPr>
          <a:spLocks/>
        </xdr:cNvSpPr>
      </xdr:nvSpPr>
      <xdr:spPr bwMode="auto">
        <a:xfrm flipV="1">
          <a:off x="558709" y="8863784"/>
          <a:ext cx="883920" cy="131445"/>
        </a:xfrm>
        <a:custGeom>
          <a:avLst/>
          <a:gdLst>
            <a:gd name="T0" fmla="*/ 0 w 2832"/>
            <a:gd name="T1" fmla="*/ 687 h 741"/>
            <a:gd name="T2" fmla="*/ 540 w 2832"/>
            <a:gd name="T3" fmla="*/ 219 h 741"/>
            <a:gd name="T4" fmla="*/ 1386 w 2832"/>
            <a:gd name="T5" fmla="*/ 3 h 741"/>
            <a:gd name="T6" fmla="*/ 2196 w 2832"/>
            <a:gd name="T7" fmla="*/ 201 h 741"/>
            <a:gd name="T8" fmla="*/ 2832 w 2832"/>
            <a:gd name="T9" fmla="*/ 741 h 741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</a:cxnLst>
          <a:rect l="0" t="0" r="r" b="b"/>
          <a:pathLst>
            <a:path w="2832" h="741">
              <a:moveTo>
                <a:pt x="0" y="687"/>
              </a:moveTo>
              <a:cubicBezTo>
                <a:pt x="151" y="499"/>
                <a:pt x="309" y="333"/>
                <a:pt x="540" y="219"/>
              </a:cubicBezTo>
              <a:cubicBezTo>
                <a:pt x="771" y="105"/>
                <a:pt x="1110" y="6"/>
                <a:pt x="1386" y="3"/>
              </a:cubicBezTo>
              <a:cubicBezTo>
                <a:pt x="1662" y="0"/>
                <a:pt x="1955" y="78"/>
                <a:pt x="2196" y="201"/>
              </a:cubicBezTo>
              <a:cubicBezTo>
                <a:pt x="2437" y="324"/>
                <a:pt x="2700" y="629"/>
                <a:pt x="2832" y="741"/>
              </a:cubicBezTo>
            </a:path>
          </a:pathLst>
        </a:custGeom>
        <a:noFill/>
        <a:ln w="25400">
          <a:solidFill>
            <a:srgbClr val="FF0000"/>
          </a:solidFill>
          <a:round/>
          <a:headEnd/>
          <a:tailEnd type="triangle" w="lg" len="lg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endParaRPr lang="de-CH"/>
        </a:p>
      </xdr:txBody>
    </xdr:sp>
    <xdr:clientData/>
  </xdr:twoCellAnchor>
  <xdr:twoCellAnchor>
    <xdr:from>
      <xdr:col>0</xdr:col>
      <xdr:colOff>420156</xdr:colOff>
      <xdr:row>33</xdr:row>
      <xdr:rowOff>593867</xdr:rowOff>
    </xdr:from>
    <xdr:to>
      <xdr:col>0</xdr:col>
      <xdr:colOff>455526</xdr:colOff>
      <xdr:row>36</xdr:row>
      <xdr:rowOff>122947</xdr:rowOff>
    </xdr:to>
    <xdr:sp macro="" textlink="">
      <xdr:nvSpPr>
        <xdr:cNvPr id="26" name="Rectangle 17">
          <a:extLst>
            <a:ext uri="{FF2B5EF4-FFF2-40B4-BE49-F238E27FC236}">
              <a16:creationId xmlns:a16="http://schemas.microsoft.com/office/drawing/2014/main" id="{71FC44F5-23EC-4E52-B76E-3FD39C40536C}"/>
            </a:ext>
          </a:extLst>
        </xdr:cNvPr>
        <xdr:cNvSpPr>
          <a:spLocks noChangeArrowheads="1"/>
        </xdr:cNvSpPr>
      </xdr:nvSpPr>
      <xdr:spPr bwMode="auto">
        <a:xfrm>
          <a:off x="420156" y="8899667"/>
          <a:ext cx="35370" cy="73875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2540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1480757</xdr:colOff>
      <xdr:row>33</xdr:row>
      <xdr:rowOff>578863</xdr:rowOff>
    </xdr:from>
    <xdr:to>
      <xdr:col>0</xdr:col>
      <xdr:colOff>1519916</xdr:colOff>
      <xdr:row>36</xdr:row>
      <xdr:rowOff>108566</xdr:rowOff>
    </xdr:to>
    <xdr:sp macro="" textlink="">
      <xdr:nvSpPr>
        <xdr:cNvPr id="27" name="Rectangle 18">
          <a:extLst>
            <a:ext uri="{FF2B5EF4-FFF2-40B4-BE49-F238E27FC236}">
              <a16:creationId xmlns:a16="http://schemas.microsoft.com/office/drawing/2014/main" id="{48ED8A76-7E25-458E-9378-335A569627E7}"/>
            </a:ext>
          </a:extLst>
        </xdr:cNvPr>
        <xdr:cNvSpPr>
          <a:spLocks noChangeArrowheads="1"/>
        </xdr:cNvSpPr>
      </xdr:nvSpPr>
      <xdr:spPr bwMode="auto">
        <a:xfrm>
          <a:off x="1480757" y="8884663"/>
          <a:ext cx="39159" cy="739378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2540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332014</xdr:colOff>
      <xdr:row>34</xdr:row>
      <xdr:rowOff>25681</xdr:rowOff>
    </xdr:from>
    <xdr:to>
      <xdr:col>0</xdr:col>
      <xdr:colOff>1669324</xdr:colOff>
      <xdr:row>34</xdr:row>
      <xdr:rowOff>81791</xdr:rowOff>
    </xdr:to>
    <xdr:sp macro="" textlink="">
      <xdr:nvSpPr>
        <xdr:cNvPr id="28" name="Freihandform 33">
          <a:extLst>
            <a:ext uri="{FF2B5EF4-FFF2-40B4-BE49-F238E27FC236}">
              <a16:creationId xmlns:a16="http://schemas.microsoft.com/office/drawing/2014/main" id="{C23F1947-AC4D-4320-8328-4E56CFAE4E1C}"/>
            </a:ext>
          </a:extLst>
        </xdr:cNvPr>
        <xdr:cNvSpPr>
          <a:spLocks/>
        </xdr:cNvSpPr>
      </xdr:nvSpPr>
      <xdr:spPr bwMode="auto">
        <a:xfrm>
          <a:off x="332014" y="9083956"/>
          <a:ext cx="1337310" cy="56110"/>
        </a:xfrm>
        <a:custGeom>
          <a:avLst/>
          <a:gdLst>
            <a:gd name="T0" fmla="*/ 0 w 1830"/>
            <a:gd name="T1" fmla="*/ 186 h 586"/>
            <a:gd name="T2" fmla="*/ 390 w 1830"/>
            <a:gd name="T3" fmla="*/ 489 h 586"/>
            <a:gd name="T4" fmla="*/ 894 w 1830"/>
            <a:gd name="T5" fmla="*/ 582 h 586"/>
            <a:gd name="T6" fmla="*/ 1371 w 1830"/>
            <a:gd name="T7" fmla="*/ 462 h 586"/>
            <a:gd name="T8" fmla="*/ 1830 w 1830"/>
            <a:gd name="T9" fmla="*/ 0 h 586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</a:cxnLst>
          <a:rect l="0" t="0" r="r" b="b"/>
          <a:pathLst>
            <a:path w="1830" h="586">
              <a:moveTo>
                <a:pt x="0" y="186"/>
              </a:moveTo>
              <a:cubicBezTo>
                <a:pt x="65" y="236"/>
                <a:pt x="241" y="423"/>
                <a:pt x="390" y="489"/>
              </a:cubicBezTo>
              <a:cubicBezTo>
                <a:pt x="539" y="555"/>
                <a:pt x="731" y="586"/>
                <a:pt x="894" y="582"/>
              </a:cubicBezTo>
              <a:cubicBezTo>
                <a:pt x="1057" y="578"/>
                <a:pt x="1215" y="559"/>
                <a:pt x="1371" y="462"/>
              </a:cubicBezTo>
              <a:cubicBezTo>
                <a:pt x="1527" y="365"/>
                <a:pt x="1734" y="96"/>
                <a:pt x="1830" y="0"/>
              </a:cubicBezTo>
            </a:path>
          </a:pathLst>
        </a:custGeom>
        <a:noFill/>
        <a:ln w="15875" cap="flat">
          <a:solidFill>
            <a:srgbClr val="0000FF"/>
          </a:solidFill>
          <a:prstDash val="dash"/>
          <a:round/>
          <a:headEnd/>
          <a:tailEnd type="triangle" w="lg" len="lg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endParaRPr lang="de-CH"/>
        </a:p>
      </xdr:txBody>
    </xdr:sp>
    <xdr:clientData/>
  </xdr:twoCellAnchor>
  <xdr:twoCellAnchor>
    <xdr:from>
      <xdr:col>0</xdr:col>
      <xdr:colOff>332649</xdr:colOff>
      <xdr:row>34</xdr:row>
      <xdr:rowOff>131956</xdr:rowOff>
    </xdr:from>
    <xdr:to>
      <xdr:col>0</xdr:col>
      <xdr:colOff>1675674</xdr:colOff>
      <xdr:row>35</xdr:row>
      <xdr:rowOff>17944</xdr:rowOff>
    </xdr:to>
    <xdr:sp macro="" textlink="">
      <xdr:nvSpPr>
        <xdr:cNvPr id="29" name="Freihandform 37">
          <a:extLst>
            <a:ext uri="{FF2B5EF4-FFF2-40B4-BE49-F238E27FC236}">
              <a16:creationId xmlns:a16="http://schemas.microsoft.com/office/drawing/2014/main" id="{5CBD9421-1F9E-416A-B263-49F3F3CDDD9E}"/>
            </a:ext>
          </a:extLst>
        </xdr:cNvPr>
        <xdr:cNvSpPr>
          <a:spLocks/>
        </xdr:cNvSpPr>
      </xdr:nvSpPr>
      <xdr:spPr bwMode="auto">
        <a:xfrm>
          <a:off x="332649" y="9190231"/>
          <a:ext cx="1343025" cy="114588"/>
        </a:xfrm>
        <a:custGeom>
          <a:avLst/>
          <a:gdLst>
            <a:gd name="T0" fmla="*/ 0 w 1842"/>
            <a:gd name="T1" fmla="*/ 447 h 582"/>
            <a:gd name="T2" fmla="*/ 363 w 1842"/>
            <a:gd name="T3" fmla="*/ 90 h 582"/>
            <a:gd name="T4" fmla="*/ 936 w 1842"/>
            <a:gd name="T5" fmla="*/ 3 h 582"/>
            <a:gd name="T6" fmla="*/ 1353 w 1842"/>
            <a:gd name="T7" fmla="*/ 108 h 582"/>
            <a:gd name="T8" fmla="*/ 1842 w 1842"/>
            <a:gd name="T9" fmla="*/ 582 h 582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</a:cxnLst>
          <a:rect l="0" t="0" r="r" b="b"/>
          <a:pathLst>
            <a:path w="1842" h="582">
              <a:moveTo>
                <a:pt x="0" y="447"/>
              </a:moveTo>
              <a:cubicBezTo>
                <a:pt x="60" y="388"/>
                <a:pt x="207" y="164"/>
                <a:pt x="363" y="90"/>
              </a:cubicBezTo>
              <a:cubicBezTo>
                <a:pt x="519" y="16"/>
                <a:pt x="771" y="0"/>
                <a:pt x="936" y="3"/>
              </a:cubicBezTo>
              <a:cubicBezTo>
                <a:pt x="1101" y="6"/>
                <a:pt x="1202" y="12"/>
                <a:pt x="1353" y="108"/>
              </a:cubicBezTo>
              <a:cubicBezTo>
                <a:pt x="1504" y="204"/>
                <a:pt x="1740" y="483"/>
                <a:pt x="1842" y="582"/>
              </a:cubicBezTo>
            </a:path>
          </a:pathLst>
        </a:custGeom>
        <a:noFill/>
        <a:ln w="15875" cap="flat">
          <a:solidFill>
            <a:srgbClr val="0000FF"/>
          </a:solidFill>
          <a:prstDash val="dash"/>
          <a:round/>
          <a:headEnd/>
          <a:tailEnd type="triangle" w="lg" len="lg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endParaRPr lang="de-CH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67</xdr:row>
      <xdr:rowOff>9524</xdr:rowOff>
    </xdr:from>
    <xdr:to>
      <xdr:col>19</xdr:col>
      <xdr:colOff>261938</xdr:colOff>
      <xdr:row>95</xdr:row>
      <xdr:rowOff>0</xdr:rowOff>
    </xdr:to>
    <xdr:graphicFrame macro="">
      <xdr:nvGraphicFramePr>
        <xdr:cNvPr id="2" name="Diagramm 2">
          <a:extLst>
            <a:ext uri="{FF2B5EF4-FFF2-40B4-BE49-F238E27FC236}">
              <a16:creationId xmlns:a16="http://schemas.microsoft.com/office/drawing/2014/main" id="{5DD8BC1E-1E18-4466-88F8-AE7C87FD8D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67</xdr:row>
      <xdr:rowOff>9524</xdr:rowOff>
    </xdr:from>
    <xdr:to>
      <xdr:col>19</xdr:col>
      <xdr:colOff>261938</xdr:colOff>
      <xdr:row>95</xdr:row>
      <xdr:rowOff>0</xdr:rowOff>
    </xdr:to>
    <xdr:graphicFrame macro="">
      <xdr:nvGraphicFramePr>
        <xdr:cNvPr id="2" name="Diagramm 2">
          <a:extLst>
            <a:ext uri="{FF2B5EF4-FFF2-40B4-BE49-F238E27FC236}">
              <a16:creationId xmlns:a16="http://schemas.microsoft.com/office/drawing/2014/main" id="{9692DCB1-7D74-4256-A443-EDB5D67E05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67</xdr:row>
      <xdr:rowOff>9524</xdr:rowOff>
    </xdr:from>
    <xdr:to>
      <xdr:col>19</xdr:col>
      <xdr:colOff>261938</xdr:colOff>
      <xdr:row>95</xdr:row>
      <xdr:rowOff>0</xdr:rowOff>
    </xdr:to>
    <xdr:graphicFrame macro="">
      <xdr:nvGraphicFramePr>
        <xdr:cNvPr id="2" name="Diagramm 2">
          <a:extLst>
            <a:ext uri="{FF2B5EF4-FFF2-40B4-BE49-F238E27FC236}">
              <a16:creationId xmlns:a16="http://schemas.microsoft.com/office/drawing/2014/main" id="{79CC87C8-DDF2-41A9-8F01-35B7A8FEB6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67</xdr:row>
      <xdr:rowOff>9524</xdr:rowOff>
    </xdr:from>
    <xdr:to>
      <xdr:col>19</xdr:col>
      <xdr:colOff>261938</xdr:colOff>
      <xdr:row>95</xdr:row>
      <xdr:rowOff>0</xdr:rowOff>
    </xdr:to>
    <xdr:graphicFrame macro="">
      <xdr:nvGraphicFramePr>
        <xdr:cNvPr id="2" name="Diagramm 2">
          <a:extLst>
            <a:ext uri="{FF2B5EF4-FFF2-40B4-BE49-F238E27FC236}">
              <a16:creationId xmlns:a16="http://schemas.microsoft.com/office/drawing/2014/main" id="{EE4C6903-AA92-43AA-818F-64AE95ACDD6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67</xdr:row>
      <xdr:rowOff>9524</xdr:rowOff>
    </xdr:from>
    <xdr:to>
      <xdr:col>19</xdr:col>
      <xdr:colOff>261938</xdr:colOff>
      <xdr:row>95</xdr:row>
      <xdr:rowOff>0</xdr:rowOff>
    </xdr:to>
    <xdr:graphicFrame macro="">
      <xdr:nvGraphicFramePr>
        <xdr:cNvPr id="2" name="Diagramm 2">
          <a:extLst>
            <a:ext uri="{FF2B5EF4-FFF2-40B4-BE49-F238E27FC236}">
              <a16:creationId xmlns:a16="http://schemas.microsoft.com/office/drawing/2014/main" id="{CA353A12-8B2E-4AFA-BF3F-49AD6B11A3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67</xdr:row>
      <xdr:rowOff>9524</xdr:rowOff>
    </xdr:from>
    <xdr:to>
      <xdr:col>19</xdr:col>
      <xdr:colOff>261938</xdr:colOff>
      <xdr:row>95</xdr:row>
      <xdr:rowOff>0</xdr:rowOff>
    </xdr:to>
    <xdr:graphicFrame macro="">
      <xdr:nvGraphicFramePr>
        <xdr:cNvPr id="2" name="Diagramm 2">
          <a:extLst>
            <a:ext uri="{FF2B5EF4-FFF2-40B4-BE49-F238E27FC236}">
              <a16:creationId xmlns:a16="http://schemas.microsoft.com/office/drawing/2014/main" id="{56B6A1E9-B7DC-40A8-BC55-F886AF8048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67</xdr:row>
      <xdr:rowOff>9524</xdr:rowOff>
    </xdr:from>
    <xdr:to>
      <xdr:col>19</xdr:col>
      <xdr:colOff>261938</xdr:colOff>
      <xdr:row>95</xdr:row>
      <xdr:rowOff>0</xdr:rowOff>
    </xdr:to>
    <xdr:graphicFrame macro="">
      <xdr:nvGraphicFramePr>
        <xdr:cNvPr id="2" name="Diagramm 2">
          <a:extLst>
            <a:ext uri="{FF2B5EF4-FFF2-40B4-BE49-F238E27FC236}">
              <a16:creationId xmlns:a16="http://schemas.microsoft.com/office/drawing/2014/main" id="{309001D0-9317-45B9-946C-893582AC96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4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5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6.v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7.v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8.vml"/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9.vml"/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0.vml"/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1.vml"/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2.vml"/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3.vml"/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4.vml"/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glio1">
    <tabColor theme="3" tint="0.59999389629810485"/>
  </sheetPr>
  <dimension ref="A1:X48"/>
  <sheetViews>
    <sheetView tabSelected="1" view="pageLayout" zoomScaleNormal="100" workbookViewId="0">
      <selection activeCell="F8" sqref="F8"/>
    </sheetView>
  </sheetViews>
  <sheetFormatPr baseColWidth="10" defaultColWidth="11.44140625" defaultRowHeight="13.8" x14ac:dyDescent="0.25"/>
  <cols>
    <col min="1" max="4" width="4.33203125" style="1" customWidth="1"/>
    <col min="5" max="5" width="4.6640625" style="1" customWidth="1"/>
    <col min="6" max="20" width="4.33203125" style="1" customWidth="1"/>
    <col min="21" max="24" width="11.44140625" style="1" hidden="1" customWidth="1"/>
    <col min="25" max="16384" width="11.44140625" style="1"/>
  </cols>
  <sheetData>
    <row r="1" spans="1:20" ht="14.25" customHeight="1" x14ac:dyDescent="0.4">
      <c r="A1" s="2"/>
    </row>
    <row r="2" spans="1:20" ht="24.6" x14ac:dyDescent="0.4">
      <c r="A2" s="36" t="s">
        <v>17</v>
      </c>
    </row>
    <row r="3" spans="1:20" ht="6" customHeight="1" x14ac:dyDescent="0.25"/>
    <row r="4" spans="1:20" x14ac:dyDescent="0.25">
      <c r="A4" s="1" t="s">
        <v>16</v>
      </c>
    </row>
    <row r="5" spans="1:20" x14ac:dyDescent="0.25">
      <c r="A5" s="1" t="s">
        <v>107</v>
      </c>
    </row>
    <row r="7" spans="1:20" ht="14.4" x14ac:dyDescent="0.3">
      <c r="M7"/>
      <c r="T7"/>
    </row>
    <row r="8" spans="1:20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4" t="s">
        <v>18</v>
      </c>
    </row>
    <row r="10" spans="1:20" x14ac:dyDescent="0.25">
      <c r="A10" s="1" t="s">
        <v>170</v>
      </c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76"/>
      <c r="Q10" s="76"/>
      <c r="R10" s="76"/>
      <c r="S10" s="76"/>
      <c r="T10" s="76"/>
    </row>
    <row r="11" spans="1:20" x14ac:dyDescent="0.25">
      <c r="F11" s="76"/>
      <c r="G11" s="76"/>
      <c r="H11" s="76"/>
      <c r="I11" s="76"/>
      <c r="J11" s="76"/>
      <c r="K11" s="76"/>
      <c r="L11" s="76"/>
      <c r="M11" s="76"/>
      <c r="N11" s="76"/>
      <c r="O11" s="76"/>
      <c r="P11" s="76"/>
      <c r="Q11" s="76"/>
      <c r="R11" s="76"/>
      <c r="S11" s="76"/>
      <c r="T11" s="76"/>
    </row>
    <row r="12" spans="1:20" x14ac:dyDescent="0.25">
      <c r="F12" s="76"/>
      <c r="G12" s="76"/>
      <c r="H12" s="76"/>
      <c r="I12" s="76"/>
      <c r="J12" s="76"/>
      <c r="K12" s="76"/>
      <c r="L12" s="76"/>
      <c r="M12" s="76"/>
      <c r="N12" s="76"/>
      <c r="O12" s="76"/>
      <c r="P12" s="76"/>
      <c r="Q12" s="76"/>
      <c r="R12" s="76"/>
      <c r="S12" s="76"/>
      <c r="T12" s="76"/>
    </row>
    <row r="13" spans="1:20" x14ac:dyDescent="0.25">
      <c r="F13" s="76"/>
      <c r="G13" s="76"/>
      <c r="H13" s="76"/>
      <c r="I13" s="76"/>
      <c r="J13" s="76"/>
      <c r="K13" s="76"/>
      <c r="L13" s="76"/>
      <c r="M13" s="76"/>
      <c r="N13" s="76"/>
      <c r="O13" s="76"/>
      <c r="P13" s="76"/>
      <c r="Q13" s="76"/>
      <c r="R13" s="76"/>
      <c r="S13" s="76"/>
      <c r="T13" s="76"/>
    </row>
    <row r="15" spans="1:20" x14ac:dyDescent="0.25">
      <c r="A15" s="1" t="s">
        <v>19</v>
      </c>
      <c r="F15" s="78" t="s">
        <v>101</v>
      </c>
      <c r="G15" s="78"/>
      <c r="H15" s="78"/>
      <c r="I15" s="78"/>
      <c r="J15" s="78"/>
      <c r="K15" s="78"/>
      <c r="L15" s="78"/>
      <c r="M15" s="78"/>
      <c r="N15" s="78"/>
      <c r="O15" s="78"/>
      <c r="P15" s="78"/>
      <c r="Q15" s="78"/>
      <c r="R15" s="78"/>
      <c r="S15" s="78"/>
      <c r="T15" s="78"/>
    </row>
    <row r="16" spans="1:20" x14ac:dyDescent="0.25">
      <c r="F16" s="78"/>
      <c r="G16" s="78"/>
      <c r="H16" s="78"/>
      <c r="I16" s="78"/>
      <c r="J16" s="78"/>
      <c r="K16" s="78"/>
      <c r="L16" s="78"/>
      <c r="M16" s="78"/>
      <c r="N16" s="78"/>
      <c r="O16" s="78"/>
      <c r="P16" s="78"/>
      <c r="Q16" s="78"/>
      <c r="R16" s="78"/>
      <c r="S16" s="78"/>
      <c r="T16" s="78"/>
    </row>
    <row r="17" spans="1:24" x14ac:dyDescent="0.25">
      <c r="F17" s="78"/>
      <c r="G17" s="78"/>
      <c r="H17" s="78"/>
      <c r="I17" s="78"/>
      <c r="J17" s="78"/>
      <c r="K17" s="78"/>
      <c r="L17" s="78"/>
      <c r="M17" s="78"/>
      <c r="N17" s="78"/>
      <c r="O17" s="78"/>
      <c r="P17" s="78"/>
      <c r="Q17" s="78"/>
      <c r="R17" s="78"/>
      <c r="S17" s="78"/>
      <c r="T17" s="78"/>
    </row>
    <row r="19" spans="1:24" x14ac:dyDescent="0.25">
      <c r="A19" s="1" t="s">
        <v>20</v>
      </c>
      <c r="F19" s="76"/>
      <c r="G19" s="76"/>
      <c r="H19" s="76"/>
      <c r="I19" s="76"/>
      <c r="J19" s="76"/>
      <c r="K19" s="76"/>
      <c r="L19" s="76"/>
      <c r="M19" s="76"/>
      <c r="N19" s="76"/>
      <c r="O19" s="76"/>
      <c r="P19" s="76"/>
      <c r="Q19" s="76"/>
      <c r="R19" s="76"/>
      <c r="S19" s="76"/>
      <c r="T19" s="76"/>
    </row>
    <row r="20" spans="1:24" x14ac:dyDescent="0.25">
      <c r="F20" s="76"/>
      <c r="G20" s="76"/>
      <c r="H20" s="76"/>
      <c r="I20" s="76"/>
      <c r="J20" s="76"/>
      <c r="K20" s="76"/>
      <c r="L20" s="76"/>
      <c r="M20" s="76"/>
      <c r="N20" s="76"/>
      <c r="O20" s="76"/>
      <c r="P20" s="76"/>
      <c r="Q20" s="76"/>
      <c r="R20" s="76"/>
      <c r="S20" s="76"/>
      <c r="T20" s="76"/>
    </row>
    <row r="21" spans="1:24" x14ac:dyDescent="0.25">
      <c r="F21" s="76"/>
      <c r="G21" s="76"/>
      <c r="H21" s="76"/>
      <c r="I21" s="76"/>
      <c r="J21" s="76"/>
      <c r="K21" s="76"/>
      <c r="L21" s="76"/>
      <c r="M21" s="76"/>
      <c r="N21" s="76"/>
      <c r="O21" s="76"/>
      <c r="P21" s="76"/>
      <c r="Q21" s="76"/>
      <c r="R21" s="76"/>
      <c r="S21" s="76"/>
      <c r="T21" s="76"/>
    </row>
    <row r="22" spans="1:24" x14ac:dyDescent="0.25">
      <c r="F22" s="76"/>
      <c r="G22" s="76"/>
      <c r="H22" s="76"/>
      <c r="I22" s="76"/>
      <c r="J22" s="76"/>
      <c r="K22" s="76"/>
      <c r="L22" s="76"/>
      <c r="M22" s="76"/>
      <c r="N22" s="76"/>
      <c r="O22" s="76"/>
      <c r="P22" s="76"/>
      <c r="Q22" s="76"/>
      <c r="R22" s="76"/>
      <c r="S22" s="76"/>
      <c r="T22" s="76"/>
    </row>
    <row r="24" spans="1:24" x14ac:dyDescent="0.25">
      <c r="A24" s="1" t="s">
        <v>21</v>
      </c>
      <c r="F24" s="76"/>
      <c r="G24" s="76"/>
      <c r="H24" s="76"/>
      <c r="I24" s="76"/>
      <c r="J24" s="76"/>
      <c r="K24" s="76"/>
      <c r="L24" s="76"/>
      <c r="M24" s="76"/>
      <c r="N24" s="76"/>
      <c r="O24" s="76"/>
      <c r="P24" s="76"/>
      <c r="Q24" s="76"/>
      <c r="R24" s="76"/>
      <c r="S24" s="76"/>
      <c r="T24" s="76"/>
    </row>
    <row r="25" spans="1:24" x14ac:dyDescent="0.25">
      <c r="F25" s="76"/>
      <c r="G25" s="76"/>
      <c r="H25" s="76"/>
      <c r="I25" s="76"/>
      <c r="J25" s="76"/>
      <c r="K25" s="76"/>
      <c r="L25" s="76"/>
      <c r="M25" s="76"/>
      <c r="N25" s="76"/>
      <c r="O25" s="76"/>
      <c r="P25" s="76"/>
      <c r="Q25" s="76"/>
      <c r="R25" s="76"/>
      <c r="S25" s="76"/>
      <c r="T25" s="76"/>
    </row>
    <row r="26" spans="1:24" x14ac:dyDescent="0.25">
      <c r="F26" s="76"/>
      <c r="G26" s="76"/>
      <c r="H26" s="76"/>
      <c r="I26" s="76"/>
      <c r="J26" s="76"/>
      <c r="K26" s="76"/>
      <c r="L26" s="76"/>
      <c r="M26" s="76"/>
      <c r="N26" s="76"/>
      <c r="O26" s="76"/>
      <c r="P26" s="76"/>
      <c r="Q26" s="76"/>
      <c r="R26" s="76"/>
      <c r="S26" s="76"/>
      <c r="T26" s="76"/>
    </row>
    <row r="27" spans="1:24" x14ac:dyDescent="0.25">
      <c r="F27" s="76"/>
      <c r="G27" s="76"/>
      <c r="H27" s="76"/>
      <c r="I27" s="76"/>
      <c r="J27" s="76"/>
      <c r="K27" s="76"/>
      <c r="L27" s="76"/>
      <c r="M27" s="76"/>
      <c r="N27" s="76"/>
      <c r="O27" s="76"/>
      <c r="P27" s="76"/>
      <c r="Q27" s="76"/>
      <c r="R27" s="76"/>
      <c r="S27" s="76"/>
      <c r="T27" s="76"/>
    </row>
    <row r="29" spans="1:24" x14ac:dyDescent="0.25">
      <c r="A29" s="1" t="s">
        <v>171</v>
      </c>
      <c r="F29" s="76"/>
      <c r="G29" s="76"/>
      <c r="H29" s="76"/>
      <c r="I29" s="76"/>
      <c r="J29" s="76"/>
      <c r="K29" s="76"/>
      <c r="L29" s="76"/>
      <c r="M29" s="76"/>
      <c r="N29" s="76"/>
      <c r="O29" s="76"/>
      <c r="P29" s="76"/>
      <c r="Q29" s="76"/>
      <c r="R29" s="76"/>
      <c r="S29" s="76"/>
      <c r="T29" s="76"/>
    </row>
    <row r="30" spans="1:24" x14ac:dyDescent="0.25"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</row>
    <row r="31" spans="1:24" x14ac:dyDescent="0.25">
      <c r="A31" s="1" t="s">
        <v>172</v>
      </c>
      <c r="F31" s="76" t="s">
        <v>59</v>
      </c>
      <c r="G31" s="76"/>
      <c r="H31" s="76"/>
      <c r="I31" s="76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1" t="s">
        <v>59</v>
      </c>
      <c r="V31" s="1" t="s">
        <v>1</v>
      </c>
      <c r="W31" s="1" t="s">
        <v>2</v>
      </c>
      <c r="X31" s="1" t="s">
        <v>3</v>
      </c>
    </row>
    <row r="32" spans="1:24" x14ac:dyDescent="0.25"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</row>
    <row r="33" spans="1:24" x14ac:dyDescent="0.25">
      <c r="A33" s="1" t="s">
        <v>22</v>
      </c>
      <c r="F33" s="76" t="s">
        <v>59</v>
      </c>
      <c r="G33" s="76"/>
      <c r="H33" s="76"/>
      <c r="I33" s="76"/>
      <c r="J33" s="76"/>
      <c r="K33" s="76"/>
      <c r="L33" s="76"/>
      <c r="M33" s="76"/>
      <c r="U33" s="1" t="s">
        <v>59</v>
      </c>
      <c r="V33" s="1" t="s">
        <v>62</v>
      </c>
      <c r="W33" s="1" t="s">
        <v>63</v>
      </c>
      <c r="X33" s="1" t="s">
        <v>64</v>
      </c>
    </row>
    <row r="34" spans="1:24" x14ac:dyDescent="0.25">
      <c r="F34" s="31"/>
      <c r="G34" s="31"/>
      <c r="H34" s="31"/>
      <c r="I34" s="31"/>
      <c r="J34" s="31"/>
      <c r="K34" s="31"/>
      <c r="L34" s="31"/>
    </row>
    <row r="35" spans="1:24" ht="16.2" x14ac:dyDescent="0.35">
      <c r="A35" s="1" t="s">
        <v>23</v>
      </c>
      <c r="F35" s="1" t="s">
        <v>109</v>
      </c>
      <c r="J35" s="30"/>
      <c r="K35" s="77" t="s">
        <v>66</v>
      </c>
      <c r="L35" s="77"/>
      <c r="M35" s="77"/>
      <c r="N35" s="77"/>
      <c r="O35" s="77"/>
      <c r="P35" s="77"/>
      <c r="Q35" s="77"/>
      <c r="R35" s="77"/>
      <c r="S35" s="77"/>
      <c r="T35" s="77"/>
      <c r="U35" s="32" t="e">
        <f>IF(F33="Neubau",1.2,IF(F33="Erneuerung",1.6,(#REF!*1.2+#REF!*1.6)/SUM(#REF!)))</f>
        <v>#REF!</v>
      </c>
      <c r="V35" s="32" t="e">
        <f>IF(F33="Neubau",0.8,IF(F33="Erneuerung",1.6,(#REF!*0.8+#REF!*1.6)/SUM(#REF!)))</f>
        <v>#REF!</v>
      </c>
      <c r="W35" s="32" t="e">
        <f>IF(F33="Neubau",0.8,IF(F33="Erneuerung",1.6,(#REF!*0.8+#REF!*1.6)/SUM(#REF!)))</f>
        <v>#REF!</v>
      </c>
      <c r="X35" s="32" t="s">
        <v>15</v>
      </c>
    </row>
    <row r="36" spans="1:24" ht="16.2" x14ac:dyDescent="0.35">
      <c r="F36" s="1" t="s">
        <v>110</v>
      </c>
      <c r="K36" s="77" t="s">
        <v>66</v>
      </c>
      <c r="L36" s="77"/>
      <c r="M36" s="77"/>
      <c r="N36" s="77"/>
      <c r="O36" s="77"/>
      <c r="P36" s="77"/>
      <c r="Q36" s="77"/>
      <c r="R36" s="77"/>
      <c r="S36" s="77"/>
      <c r="T36" s="77"/>
    </row>
    <row r="37" spans="1:24" x14ac:dyDescent="0.25">
      <c r="F37" s="1" t="s">
        <v>26</v>
      </c>
      <c r="K37" s="77" t="s">
        <v>66</v>
      </c>
      <c r="L37" s="77"/>
      <c r="M37" s="77"/>
      <c r="N37" s="77"/>
      <c r="O37" s="77"/>
      <c r="P37" s="77"/>
      <c r="Q37" s="77"/>
      <c r="R37" s="77"/>
      <c r="S37" s="77"/>
      <c r="T37" s="77"/>
    </row>
    <row r="38" spans="1:24" x14ac:dyDescent="0.25">
      <c r="M38" s="4"/>
    </row>
    <row r="39" spans="1:24" x14ac:dyDescent="0.25">
      <c r="A39" s="1" t="s">
        <v>24</v>
      </c>
      <c r="F39" s="1" t="s">
        <v>25</v>
      </c>
      <c r="M39" s="4"/>
      <c r="O39" s="1" t="s">
        <v>173</v>
      </c>
    </row>
    <row r="40" spans="1:24" x14ac:dyDescent="0.25">
      <c r="M40" s="4"/>
    </row>
    <row r="41" spans="1:24" x14ac:dyDescent="0.25">
      <c r="M41" s="4"/>
    </row>
    <row r="44" spans="1:24" x14ac:dyDescent="0.25">
      <c r="F44" s="76"/>
      <c r="G44" s="76"/>
      <c r="H44" s="76"/>
      <c r="I44" s="76"/>
      <c r="J44" s="76"/>
      <c r="K44" s="76"/>
      <c r="L44" s="76"/>
      <c r="O44" s="76"/>
      <c r="P44" s="76"/>
      <c r="Q44" s="76"/>
      <c r="R44" s="76"/>
      <c r="S44" s="76"/>
      <c r="T44" s="76"/>
    </row>
    <row r="45" spans="1:24" ht="10.5" customHeight="1" x14ac:dyDescent="0.25"/>
    <row r="46" spans="1:24" ht="27.75" customHeight="1" x14ac:dyDescent="0.25">
      <c r="A46" s="18" t="s">
        <v>34</v>
      </c>
      <c r="B46" s="19"/>
      <c r="C46" s="19"/>
      <c r="D46" s="19"/>
      <c r="E46" s="24"/>
      <c r="F46" s="79" t="s">
        <v>174</v>
      </c>
      <c r="G46" s="80"/>
      <c r="H46" s="80"/>
      <c r="I46" s="80"/>
      <c r="J46" s="80"/>
      <c r="K46" s="80"/>
      <c r="L46" s="80"/>
      <c r="M46" s="80"/>
      <c r="N46" s="80"/>
      <c r="O46" s="80"/>
      <c r="P46" s="80"/>
      <c r="Q46" s="80"/>
      <c r="R46" s="80"/>
      <c r="S46" s="80"/>
      <c r="T46" s="81"/>
    </row>
    <row r="47" spans="1:24" ht="14.25" customHeight="1" x14ac:dyDescent="0.25">
      <c r="A47" s="20"/>
      <c r="E47" s="21"/>
      <c r="F47" s="82" t="s">
        <v>204</v>
      </c>
      <c r="G47" s="83"/>
      <c r="H47" s="83"/>
      <c r="I47" s="83"/>
      <c r="J47" s="83"/>
      <c r="K47" s="83"/>
      <c r="L47" s="83"/>
      <c r="M47" s="83"/>
      <c r="N47" s="83"/>
      <c r="O47" s="83"/>
      <c r="P47" s="83"/>
      <c r="Q47" s="83"/>
      <c r="R47" s="83"/>
      <c r="S47" s="83"/>
      <c r="T47" s="84"/>
    </row>
    <row r="48" spans="1:24" x14ac:dyDescent="0.25">
      <c r="A48" s="22"/>
      <c r="B48" s="3"/>
      <c r="C48" s="3"/>
      <c r="D48" s="3"/>
      <c r="E48" s="23"/>
      <c r="F48" s="82" t="s">
        <v>205</v>
      </c>
      <c r="G48" s="83"/>
      <c r="H48" s="83"/>
      <c r="I48" s="83"/>
      <c r="J48" s="83"/>
      <c r="K48" s="83"/>
      <c r="L48" s="83"/>
      <c r="M48" s="83"/>
      <c r="N48" s="83"/>
      <c r="O48" s="83"/>
      <c r="P48" s="83"/>
      <c r="Q48" s="83"/>
      <c r="R48" s="83"/>
      <c r="S48" s="83"/>
      <c r="T48" s="84"/>
    </row>
  </sheetData>
  <sheetProtection algorithmName="SHA-512" hashValue="CfyCxQ8j3Ng8Th1sSXXyHM6hxjNufK5hcT27FZSwfKmKxgGMohWuwQoBhKpNm/jjZO3f6cXb70zkshrVDzeOlA==" saltValue="7Yim42oSxRoHXLf/brDjSQ==" spinCount="100000" sheet="1" objects="1" scenarios="1"/>
  <mergeCells count="26">
    <mergeCell ref="F46:T46"/>
    <mergeCell ref="F47:T47"/>
    <mergeCell ref="F48:T48"/>
    <mergeCell ref="F44:L44"/>
    <mergeCell ref="O44:T44"/>
    <mergeCell ref="K35:T35"/>
    <mergeCell ref="K37:T37"/>
    <mergeCell ref="K36:T36"/>
    <mergeCell ref="F21:T21"/>
    <mergeCell ref="F10:T10"/>
    <mergeCell ref="F11:T11"/>
    <mergeCell ref="F12:T12"/>
    <mergeCell ref="F13:T13"/>
    <mergeCell ref="F15:T15"/>
    <mergeCell ref="F16:T16"/>
    <mergeCell ref="F17:T17"/>
    <mergeCell ref="F19:T19"/>
    <mergeCell ref="F20:T20"/>
    <mergeCell ref="F33:M33"/>
    <mergeCell ref="F31:I31"/>
    <mergeCell ref="F22:T22"/>
    <mergeCell ref="F24:T24"/>
    <mergeCell ref="F25:T25"/>
    <mergeCell ref="F26:T26"/>
    <mergeCell ref="F27:T27"/>
    <mergeCell ref="F29:T29"/>
  </mergeCells>
  <dataValidations disablePrompts="1" count="2">
    <dataValidation type="list" allowBlank="1" showInputMessage="1" showErrorMessage="1" sqref="V31:X31 F31" xr:uid="{00000000-0002-0000-0000-000000000000}">
      <formula1>$U$31:$X$31</formula1>
    </dataValidation>
    <dataValidation type="list" allowBlank="1" showInputMessage="1" showErrorMessage="1" sqref="F33" xr:uid="{00000000-0002-0000-0000-000001000000}">
      <formula1>$U$33:$X$33</formula1>
    </dataValidation>
  </dataValidations>
  <pageMargins left="0.9055118110236221" right="0.47244094488188981" top="1.3779527559055118" bottom="0.78740157480314965" header="0.31496062992125984" footer="0.31496062992125984"/>
  <pageSetup paperSize="9" orientation="portrait" verticalDpi="1200" r:id="rId1"/>
  <headerFooter>
    <oddHeader xml:space="preserve">&amp;L&amp;G&amp;R&amp;12Formulario di verifica dell'ermeticità all'aria
Versione MZ 2024.3
</oddHeader>
    <oddFooter>&amp;R Pagina &amp;P</oddFooter>
  </headerFooter>
  <drawing r:id="rId2"/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1144A7-002C-4255-92F1-F5C00B5D75C1}">
  <sheetPr codeName="Foglio10">
    <tabColor theme="3" tint="0.59999389629810485"/>
  </sheetPr>
  <dimension ref="A1:V67"/>
  <sheetViews>
    <sheetView view="pageLayout" zoomScaleNormal="100" workbookViewId="0">
      <selection activeCell="T6" sqref="T6"/>
    </sheetView>
  </sheetViews>
  <sheetFormatPr baseColWidth="10" defaultColWidth="11.44140625" defaultRowHeight="13.8" x14ac:dyDescent="0.25"/>
  <cols>
    <col min="1" max="4" width="4.33203125" style="1" customWidth="1"/>
    <col min="5" max="5" width="6.44140625" style="1" customWidth="1"/>
    <col min="6" max="19" width="4.33203125" style="1" customWidth="1"/>
    <col min="20" max="20" width="3.5546875" style="1" customWidth="1"/>
    <col min="21" max="22" width="11.44140625" style="1" hidden="1" customWidth="1"/>
    <col min="23" max="24" width="11.44140625" style="1" customWidth="1"/>
    <col min="25" max="16384" width="11.44140625" style="1"/>
  </cols>
  <sheetData>
    <row r="1" spans="1:20" x14ac:dyDescent="0.25">
      <c r="A1" s="1" t="s">
        <v>93</v>
      </c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</row>
    <row r="2" spans="1:20" ht="7.5" customHeight="1" x14ac:dyDescent="0.25"/>
    <row r="3" spans="1:20" ht="15.6" x14ac:dyDescent="0.3">
      <c r="A3" s="5" t="s">
        <v>178</v>
      </c>
    </row>
    <row r="4" spans="1:20" ht="7.5" customHeight="1" x14ac:dyDescent="0.25"/>
    <row r="5" spans="1:20" x14ac:dyDescent="0.25">
      <c r="A5" s="1" t="s">
        <v>51</v>
      </c>
      <c r="F5" s="70"/>
      <c r="G5" s="4" t="s">
        <v>177</v>
      </c>
    </row>
    <row r="6" spans="1:20" x14ac:dyDescent="0.25">
      <c r="A6" s="1" t="s">
        <v>52</v>
      </c>
      <c r="F6" s="70"/>
      <c r="G6" s="4" t="s">
        <v>50</v>
      </c>
    </row>
    <row r="7" spans="1:20" x14ac:dyDescent="0.25">
      <c r="F7" s="70"/>
      <c r="G7" s="4" t="s">
        <v>179</v>
      </c>
    </row>
    <row r="8" spans="1:20" ht="7.5" customHeight="1" x14ac:dyDescent="0.25"/>
    <row r="9" spans="1:20" x14ac:dyDescent="0.25">
      <c r="A9" s="1" t="s">
        <v>49</v>
      </c>
      <c r="F9" s="70"/>
      <c r="G9" s="4" t="s">
        <v>53</v>
      </c>
    </row>
    <row r="10" spans="1:20" x14ac:dyDescent="0.25">
      <c r="A10" s="1" t="s">
        <v>48</v>
      </c>
      <c r="F10" s="70"/>
      <c r="G10" s="4" t="s">
        <v>180</v>
      </c>
    </row>
    <row r="11" spans="1:20" x14ac:dyDescent="0.25">
      <c r="F11" s="70"/>
      <c r="G11" s="4" t="s">
        <v>54</v>
      </c>
    </row>
    <row r="12" spans="1:20" ht="15" customHeight="1" x14ac:dyDescent="0.3">
      <c r="F12" s="70"/>
      <c r="G12" s="66" t="s">
        <v>192</v>
      </c>
      <c r="H12"/>
    </row>
    <row r="13" spans="1:20" ht="7.5" customHeight="1" x14ac:dyDescent="0.3">
      <c r="G13"/>
      <c r="H13" s="4"/>
    </row>
    <row r="14" spans="1:20" x14ac:dyDescent="0.25">
      <c r="A14" s="1" t="s">
        <v>193</v>
      </c>
      <c r="F14" s="70"/>
      <c r="G14" s="101" t="s">
        <v>194</v>
      </c>
      <c r="H14" s="101"/>
      <c r="I14" s="101"/>
      <c r="J14" s="101"/>
      <c r="K14" s="101"/>
      <c r="L14" s="101"/>
      <c r="M14" s="101"/>
      <c r="N14" s="101"/>
      <c r="O14" s="101"/>
      <c r="P14" s="101"/>
      <c r="Q14" s="101"/>
      <c r="R14" s="101"/>
      <c r="S14" s="101"/>
      <c r="T14" s="101"/>
    </row>
    <row r="15" spans="1:20" ht="7.5" customHeight="1" x14ac:dyDescent="0.25"/>
    <row r="16" spans="1:20" x14ac:dyDescent="0.25">
      <c r="A16" s="1" t="s">
        <v>41</v>
      </c>
      <c r="F16" s="70"/>
      <c r="G16" s="101" t="s">
        <v>183</v>
      </c>
      <c r="H16" s="101"/>
      <c r="I16" s="101"/>
      <c r="J16" s="101"/>
      <c r="K16" s="101"/>
      <c r="L16" s="101"/>
      <c r="M16" s="101"/>
      <c r="N16" s="101"/>
      <c r="O16" s="101"/>
      <c r="P16" s="101"/>
      <c r="Q16" s="101"/>
      <c r="R16" s="101"/>
      <c r="S16" s="101"/>
      <c r="T16" s="101"/>
    </row>
    <row r="17" spans="1:22" x14ac:dyDescent="0.25">
      <c r="F17" s="70"/>
      <c r="G17" s="101" t="s">
        <v>184</v>
      </c>
      <c r="H17" s="101"/>
      <c r="I17" s="101"/>
      <c r="J17" s="101"/>
      <c r="K17" s="101"/>
      <c r="L17" s="101"/>
      <c r="M17" s="101"/>
      <c r="N17" s="101"/>
      <c r="O17" s="101"/>
      <c r="P17" s="101"/>
      <c r="Q17" s="101"/>
      <c r="R17" s="101"/>
      <c r="S17" s="101"/>
      <c r="T17" s="101"/>
    </row>
    <row r="18" spans="1:22" x14ac:dyDescent="0.25">
      <c r="F18" s="70"/>
      <c r="G18" s="101" t="s">
        <v>185</v>
      </c>
      <c r="H18" s="101"/>
      <c r="I18" s="101"/>
      <c r="J18" s="101"/>
      <c r="K18" s="101"/>
      <c r="L18" s="101"/>
      <c r="M18" s="101"/>
      <c r="N18" s="101"/>
      <c r="O18" s="101"/>
      <c r="P18" s="101"/>
      <c r="Q18" s="101"/>
      <c r="R18" s="101"/>
      <c r="S18" s="101"/>
      <c r="T18" s="101"/>
    </row>
    <row r="19" spans="1:22" x14ac:dyDescent="0.25">
      <c r="F19" s="70"/>
      <c r="G19" s="101" t="s">
        <v>186</v>
      </c>
      <c r="H19" s="101"/>
      <c r="I19" s="101"/>
      <c r="J19" s="101"/>
      <c r="K19" s="101"/>
      <c r="L19" s="101"/>
      <c r="M19" s="101"/>
      <c r="N19" s="101"/>
      <c r="O19" s="101"/>
      <c r="P19" s="101"/>
      <c r="Q19" s="101"/>
      <c r="R19" s="101"/>
      <c r="S19" s="101"/>
      <c r="T19" s="101"/>
    </row>
    <row r="20" spans="1:22" x14ac:dyDescent="0.25">
      <c r="F20" s="70"/>
      <c r="G20" s="101" t="s">
        <v>187</v>
      </c>
      <c r="H20" s="101"/>
      <c r="I20" s="101"/>
      <c r="J20" s="101"/>
      <c r="K20" s="101"/>
      <c r="L20" s="101"/>
      <c r="M20" s="101"/>
      <c r="N20" s="101"/>
      <c r="O20" s="101"/>
      <c r="P20" s="101"/>
      <c r="Q20" s="101"/>
      <c r="R20" s="101"/>
      <c r="S20" s="101"/>
      <c r="T20" s="101"/>
    </row>
    <row r="21" spans="1:22" ht="7.5" customHeight="1" x14ac:dyDescent="0.25">
      <c r="G21" s="4"/>
    </row>
    <row r="22" spans="1:22" x14ac:dyDescent="0.25">
      <c r="A22" s="1" t="s">
        <v>40</v>
      </c>
      <c r="F22" s="70"/>
      <c r="G22" s="101" t="s">
        <v>114</v>
      </c>
      <c r="H22" s="101"/>
      <c r="I22" s="101"/>
      <c r="J22" s="101"/>
      <c r="K22" s="101"/>
      <c r="L22" s="101"/>
      <c r="M22" s="101"/>
      <c r="N22" s="101"/>
      <c r="O22" s="101"/>
      <c r="P22" s="101"/>
      <c r="Q22" s="101"/>
      <c r="R22" s="101"/>
      <c r="S22" s="101"/>
      <c r="T22" s="101"/>
    </row>
    <row r="23" spans="1:22" x14ac:dyDescent="0.25">
      <c r="F23" s="70"/>
      <c r="G23" s="101" t="s">
        <v>188</v>
      </c>
      <c r="H23" s="101"/>
      <c r="I23" s="101"/>
      <c r="J23" s="101"/>
      <c r="K23" s="101"/>
      <c r="L23" s="101"/>
      <c r="M23" s="101"/>
      <c r="N23" s="101"/>
      <c r="O23" s="101"/>
      <c r="P23" s="101"/>
      <c r="Q23" s="101"/>
      <c r="R23" s="101"/>
      <c r="S23" s="101"/>
      <c r="T23" s="101"/>
    </row>
    <row r="24" spans="1:22" ht="7.5" customHeight="1" x14ac:dyDescent="0.25">
      <c r="G24" s="66"/>
      <c r="H24" s="66"/>
      <c r="I24" s="66"/>
      <c r="J24" s="66"/>
      <c r="K24" s="66"/>
      <c r="L24" s="66"/>
      <c r="M24" s="66"/>
      <c r="N24" s="66"/>
      <c r="O24" s="66"/>
      <c r="P24" s="66"/>
      <c r="Q24" s="66"/>
      <c r="R24" s="66"/>
      <c r="S24" s="66"/>
      <c r="T24" s="66"/>
    </row>
    <row r="25" spans="1:22" x14ac:dyDescent="0.25">
      <c r="A25" s="1" t="s">
        <v>195</v>
      </c>
      <c r="F25" s="63"/>
      <c r="G25" s="101" t="s">
        <v>190</v>
      </c>
      <c r="H25" s="101"/>
      <c r="I25" s="101"/>
      <c r="J25" s="101"/>
      <c r="K25" s="101"/>
      <c r="L25" s="101"/>
      <c r="M25" s="101"/>
      <c r="N25" s="101"/>
      <c r="O25" s="101"/>
      <c r="P25" s="101"/>
      <c r="Q25" s="101"/>
      <c r="R25" s="101"/>
      <c r="S25" s="101"/>
      <c r="T25" s="101"/>
    </row>
    <row r="26" spans="1:22" x14ac:dyDescent="0.25">
      <c r="F26" s="63"/>
      <c r="G26" s="101" t="s">
        <v>191</v>
      </c>
      <c r="H26" s="101"/>
      <c r="I26" s="101"/>
      <c r="J26" s="101"/>
      <c r="K26" s="101"/>
      <c r="L26" s="101"/>
      <c r="M26" s="101"/>
      <c r="N26" s="101"/>
      <c r="O26" s="101"/>
      <c r="P26" s="101"/>
      <c r="Q26" s="101"/>
      <c r="R26" s="101"/>
      <c r="S26" s="101"/>
      <c r="T26" s="101"/>
    </row>
    <row r="28" spans="1:22" x14ac:dyDescent="0.25">
      <c r="A28" s="17" t="s">
        <v>27</v>
      </c>
    </row>
    <row r="29" spans="1:22" x14ac:dyDescent="0.25">
      <c r="A29" s="17"/>
    </row>
    <row r="30" spans="1:22" ht="18.600000000000001" customHeight="1" x14ac:dyDescent="0.25">
      <c r="A30" s="102" t="s">
        <v>28</v>
      </c>
      <c r="B30" s="103"/>
      <c r="C30" s="103"/>
      <c r="D30" s="103"/>
      <c r="E30" s="104"/>
      <c r="F30" s="107"/>
      <c r="G30" s="108"/>
      <c r="H30" s="108"/>
      <c r="I30" s="108"/>
      <c r="J30" s="109"/>
    </row>
    <row r="31" spans="1:22" ht="17.399999999999999" x14ac:dyDescent="0.35">
      <c r="A31" s="102" t="s">
        <v>196</v>
      </c>
      <c r="B31" s="103"/>
      <c r="C31" s="103"/>
      <c r="D31" s="103"/>
      <c r="E31" s="104"/>
      <c r="F31" s="105"/>
      <c r="G31" s="106"/>
      <c r="H31" s="25" t="s">
        <v>6</v>
      </c>
      <c r="I31" s="25"/>
      <c r="J31" s="26"/>
      <c r="K31" s="27" t="s">
        <v>32</v>
      </c>
      <c r="L31" s="25"/>
      <c r="M31" s="25"/>
      <c r="N31" s="25"/>
      <c r="O31" s="26"/>
      <c r="P31" s="105"/>
      <c r="Q31" s="106"/>
      <c r="R31" s="25" t="s">
        <v>13</v>
      </c>
      <c r="S31" s="25"/>
      <c r="T31" s="26"/>
      <c r="U31" s="1">
        <f>IF(Verifica!$F$31="Minergie",V31,IF(Verifica!$F$31="Minergie-P",V32,IF(Verifica!$F$31="Minergie-A",V33,0)))</f>
        <v>0</v>
      </c>
      <c r="V31" s="1">
        <f>IF(Verifica!$F$33="Nuove costruzioni",(F31*1.2+F33*12+F34*6)/(F31+F33+F34),IF(Verifica!$F$33="Ammodernamenti",(F32*1.6+F33*12+F34*6)/SUM(F32:F34),IF(Verifica!$F$33="Nuove costruzioni / Ammodernamenti",(F31*0.8+F32*1.6+F33*12+F34*6)/SUM(F31:F34),0)))</f>
        <v>0</v>
      </c>
    </row>
    <row r="32" spans="1:22" ht="17.399999999999999" x14ac:dyDescent="0.35">
      <c r="A32" s="102" t="s">
        <v>197</v>
      </c>
      <c r="B32" s="103"/>
      <c r="C32" s="103"/>
      <c r="D32" s="103"/>
      <c r="E32" s="104"/>
      <c r="F32" s="105"/>
      <c r="G32" s="106"/>
      <c r="H32" s="25" t="s">
        <v>6</v>
      </c>
      <c r="I32" s="25"/>
      <c r="J32" s="26"/>
      <c r="K32" s="27" t="s">
        <v>30</v>
      </c>
      <c r="L32" s="25"/>
      <c r="M32" s="25"/>
      <c r="N32" s="25"/>
      <c r="O32" s="26"/>
      <c r="P32" s="105"/>
      <c r="Q32" s="106"/>
      <c r="R32" s="25" t="s">
        <v>13</v>
      </c>
      <c r="S32" s="25"/>
      <c r="T32" s="26"/>
      <c r="V32" s="1">
        <f>IF(Verifica!$F$33="Nuove costruzioni",(F31*0.8+F33*12+F34*6)/(F31+F33+F34),IF(Verifica!$F$33="Ammodernamenti",(F32*1.6+F33*12+F34*6)/SUM(F32:F34),IF(Verifica!$F$33="Nuove costruzioni / Ammodernamenti",(F31*0.8+F32*1.6+F33*12+F34*6)/SUM(F31:F34),0)))</f>
        <v>0</v>
      </c>
    </row>
    <row r="33" spans="1:22" ht="16.2" x14ac:dyDescent="0.25">
      <c r="A33" s="102" t="s">
        <v>198</v>
      </c>
      <c r="B33" s="103"/>
      <c r="C33" s="103"/>
      <c r="D33" s="103"/>
      <c r="E33" s="104"/>
      <c r="F33" s="105"/>
      <c r="G33" s="106"/>
      <c r="H33" s="25" t="s">
        <v>6</v>
      </c>
      <c r="I33" s="25"/>
      <c r="J33" s="26"/>
      <c r="K33" s="102" t="s">
        <v>29</v>
      </c>
      <c r="L33" s="103"/>
      <c r="M33" s="103"/>
      <c r="N33" s="103"/>
      <c r="O33" s="104"/>
      <c r="P33" s="105"/>
      <c r="Q33" s="106"/>
      <c r="R33" s="25" t="s">
        <v>14</v>
      </c>
      <c r="S33" s="25"/>
      <c r="T33" s="26"/>
      <c r="V33" s="1">
        <f>IF(Verifica!$F$33="Nuove costruzioni",(F31*0.8+F33*12+F34*6)/(F31+F33+F34),IF(Verifica!$F$33="Ammodernamenti",(F32*1.6+F33*12+F34*6)/SUM(F32:F34),IF(Verifica!$F$33="Nuove costruzioni / Ammodernamenti",(F31*0.8+F32*1.6+F33*12+F34*6)/SUM(F31:F34),0)))</f>
        <v>0</v>
      </c>
    </row>
    <row r="34" spans="1:22" ht="16.2" x14ac:dyDescent="0.25">
      <c r="A34" s="102" t="s">
        <v>199</v>
      </c>
      <c r="B34" s="103"/>
      <c r="C34" s="103"/>
      <c r="D34" s="103"/>
      <c r="E34" s="104"/>
      <c r="F34" s="105"/>
      <c r="G34" s="106"/>
      <c r="H34" s="25" t="s">
        <v>6</v>
      </c>
      <c r="I34" s="25"/>
      <c r="J34" s="26"/>
      <c r="K34" s="102" t="s">
        <v>31</v>
      </c>
      <c r="L34" s="103"/>
      <c r="M34" s="103"/>
      <c r="N34" s="103"/>
      <c r="O34" s="104"/>
      <c r="P34" s="105"/>
      <c r="Q34" s="106"/>
      <c r="R34" s="25" t="s">
        <v>7</v>
      </c>
      <c r="S34" s="25"/>
      <c r="T34" s="26"/>
    </row>
    <row r="35" spans="1:22" ht="16.2" x14ac:dyDescent="0.35">
      <c r="A35" s="102" t="s">
        <v>209</v>
      </c>
      <c r="B35" s="103"/>
      <c r="C35" s="103"/>
      <c r="D35" s="103"/>
      <c r="E35" s="104"/>
      <c r="F35" s="113" t="str">
        <f>IF(F31=0," ",SUM(F31:G34))</f>
        <v xml:space="preserve"> </v>
      </c>
      <c r="G35" s="114"/>
      <c r="H35" s="25" t="s">
        <v>6</v>
      </c>
      <c r="I35" s="25"/>
      <c r="J35" s="26"/>
      <c r="K35" s="102" t="s">
        <v>115</v>
      </c>
      <c r="L35" s="103"/>
      <c r="M35" s="103"/>
      <c r="N35" s="103"/>
      <c r="O35" s="104"/>
      <c r="P35" s="105"/>
      <c r="Q35" s="106"/>
      <c r="R35" s="25" t="s">
        <v>208</v>
      </c>
      <c r="S35" s="25"/>
      <c r="T35" s="26"/>
    </row>
    <row r="37" spans="1:22" x14ac:dyDescent="0.25">
      <c r="A37" s="102"/>
      <c r="B37" s="103"/>
      <c r="C37" s="103"/>
      <c r="D37" s="103"/>
      <c r="E37" s="104"/>
      <c r="F37" s="110" t="s">
        <v>42</v>
      </c>
      <c r="G37" s="111"/>
      <c r="H37" s="111"/>
      <c r="I37" s="111"/>
      <c r="J37" s="112"/>
      <c r="K37" s="110" t="s">
        <v>33</v>
      </c>
      <c r="L37" s="111"/>
      <c r="M37" s="111"/>
      <c r="N37" s="111"/>
      <c r="O37" s="112"/>
      <c r="P37" s="110" t="s">
        <v>200</v>
      </c>
      <c r="Q37" s="111"/>
      <c r="R37" s="111"/>
      <c r="S37" s="111"/>
      <c r="T37" s="112"/>
    </row>
    <row r="38" spans="1:22" ht="16.2" x14ac:dyDescent="0.35">
      <c r="A38" s="102" t="s">
        <v>39</v>
      </c>
      <c r="B38" s="103"/>
      <c r="C38" s="103"/>
      <c r="D38" s="103"/>
      <c r="E38" s="104"/>
      <c r="F38" s="105"/>
      <c r="G38" s="106"/>
      <c r="H38" s="25" t="s">
        <v>8</v>
      </c>
      <c r="I38" s="25"/>
      <c r="J38" s="26"/>
      <c r="K38" s="105"/>
      <c r="L38" s="106"/>
      <c r="M38" s="25" t="s">
        <v>8</v>
      </c>
      <c r="N38" s="25"/>
      <c r="O38" s="26"/>
      <c r="P38" s="20"/>
      <c r="T38" s="21"/>
    </row>
    <row r="39" spans="1:22" ht="17.399999999999999" x14ac:dyDescent="0.35">
      <c r="A39" s="102" t="s">
        <v>38</v>
      </c>
      <c r="B39" s="103"/>
      <c r="C39" s="103"/>
      <c r="D39" s="103"/>
      <c r="E39" s="104"/>
      <c r="F39" s="105"/>
      <c r="G39" s="106"/>
      <c r="H39" s="25" t="s">
        <v>9</v>
      </c>
      <c r="I39" s="25"/>
      <c r="J39" s="26"/>
      <c r="K39" s="105"/>
      <c r="L39" s="106"/>
      <c r="M39" s="25" t="s">
        <v>9</v>
      </c>
      <c r="N39" s="25"/>
      <c r="O39" s="26"/>
      <c r="P39" s="20"/>
      <c r="T39" s="21"/>
    </row>
    <row r="40" spans="1:22" ht="16.2" x14ac:dyDescent="0.25">
      <c r="A40" s="120" t="s">
        <v>201</v>
      </c>
      <c r="B40" s="121"/>
      <c r="C40" s="121"/>
      <c r="D40" s="121"/>
      <c r="E40" s="122"/>
      <c r="F40" s="125"/>
      <c r="G40" s="126"/>
      <c r="H40" s="1" t="s">
        <v>10</v>
      </c>
      <c r="J40" s="21"/>
      <c r="K40" s="125"/>
      <c r="L40" s="126"/>
      <c r="M40" s="1" t="s">
        <v>10</v>
      </c>
      <c r="O40" s="21"/>
      <c r="P40" s="20"/>
      <c r="T40" s="21"/>
    </row>
    <row r="41" spans="1:22" x14ac:dyDescent="0.25">
      <c r="A41" s="115" t="s">
        <v>36</v>
      </c>
      <c r="B41" s="116"/>
      <c r="C41" s="116"/>
      <c r="D41" s="116"/>
      <c r="E41" s="117"/>
      <c r="F41" s="118"/>
      <c r="G41" s="119"/>
      <c r="H41" s="3"/>
      <c r="I41" s="3"/>
      <c r="J41" s="23"/>
      <c r="K41" s="118"/>
      <c r="L41" s="119"/>
      <c r="M41" s="3"/>
      <c r="N41" s="3"/>
      <c r="O41" s="23"/>
      <c r="P41" s="20"/>
      <c r="T41" s="21"/>
    </row>
    <row r="42" spans="1:22" x14ac:dyDescent="0.25">
      <c r="A42" s="120" t="s">
        <v>37</v>
      </c>
      <c r="B42" s="121"/>
      <c r="C42" s="121"/>
      <c r="D42" s="121"/>
      <c r="E42" s="122"/>
      <c r="F42" s="123"/>
      <c r="G42" s="124"/>
      <c r="H42" s="1" t="s">
        <v>10</v>
      </c>
      <c r="J42" s="21"/>
      <c r="K42" s="123"/>
      <c r="L42" s="124"/>
      <c r="M42" s="1" t="s">
        <v>10</v>
      </c>
      <c r="O42" s="21"/>
      <c r="P42" s="20"/>
      <c r="T42" s="21"/>
    </row>
    <row r="43" spans="1:22" x14ac:dyDescent="0.25">
      <c r="A43" s="115" t="s">
        <v>4</v>
      </c>
      <c r="B43" s="116"/>
      <c r="C43" s="116"/>
      <c r="D43" s="116"/>
      <c r="E43" s="117"/>
      <c r="F43" s="118"/>
      <c r="G43" s="119"/>
      <c r="H43" s="3"/>
      <c r="I43" s="3"/>
      <c r="J43" s="23"/>
      <c r="K43" s="118"/>
      <c r="L43" s="119"/>
      <c r="M43" s="3"/>
      <c r="N43" s="3"/>
      <c r="O43" s="23"/>
      <c r="P43" s="20"/>
      <c r="T43" s="21"/>
    </row>
    <row r="44" spans="1:22" ht="16.2" x14ac:dyDescent="0.35">
      <c r="A44" s="120" t="s">
        <v>116</v>
      </c>
      <c r="B44" s="121"/>
      <c r="C44" s="121"/>
      <c r="D44" s="121"/>
      <c r="E44" s="122"/>
      <c r="F44" s="127" t="str">
        <f>IF(F38=0," ",F38/SUM(F31:G34))</f>
        <v xml:space="preserve"> </v>
      </c>
      <c r="G44" s="128"/>
      <c r="H44" s="1" t="s">
        <v>0</v>
      </c>
      <c r="J44" s="21"/>
      <c r="K44" s="127" t="str">
        <f>IF(K38=0," ",K38/SUM(F31:G34))</f>
        <v xml:space="preserve"> </v>
      </c>
      <c r="L44" s="128"/>
      <c r="M44" s="1" t="s">
        <v>0</v>
      </c>
      <c r="O44" s="21"/>
      <c r="P44" s="127" t="str">
        <f>IF(F38=0," ",(F44+K44)/2)</f>
        <v xml:space="preserve"> </v>
      </c>
      <c r="Q44" s="128"/>
      <c r="R44" s="29" t="s">
        <v>0</v>
      </c>
      <c r="S44" s="19"/>
      <c r="T44" s="24"/>
    </row>
    <row r="45" spans="1:22" ht="15" x14ac:dyDescent="0.35">
      <c r="A45" s="115" t="s">
        <v>117</v>
      </c>
      <c r="B45" s="116"/>
      <c r="C45" s="116"/>
      <c r="D45" s="116"/>
      <c r="E45" s="117"/>
      <c r="F45" s="118"/>
      <c r="G45" s="119"/>
      <c r="H45" s="3"/>
      <c r="I45" s="3"/>
      <c r="J45" s="23"/>
      <c r="K45" s="118"/>
      <c r="L45" s="119"/>
      <c r="M45" s="3"/>
      <c r="N45" s="3"/>
      <c r="O45" s="23"/>
      <c r="P45" s="22"/>
      <c r="Q45" s="3"/>
      <c r="R45" s="28"/>
      <c r="S45" s="3"/>
      <c r="T45" s="23"/>
    </row>
    <row r="46" spans="1:22" x14ac:dyDescent="0.25">
      <c r="A46" s="102" t="s">
        <v>35</v>
      </c>
      <c r="B46" s="103"/>
      <c r="C46" s="103"/>
      <c r="D46" s="103"/>
      <c r="E46" s="104"/>
      <c r="F46" s="22" t="s">
        <v>12</v>
      </c>
      <c r="G46" s="35"/>
      <c r="H46" s="3" t="s">
        <v>11</v>
      </c>
      <c r="I46" s="3"/>
      <c r="J46" s="23"/>
      <c r="K46" s="22" t="s">
        <v>12</v>
      </c>
      <c r="L46" s="35"/>
      <c r="M46" s="3" t="s">
        <v>11</v>
      </c>
      <c r="N46" s="3"/>
      <c r="O46" s="23"/>
      <c r="P46" s="22" t="s">
        <v>12</v>
      </c>
      <c r="Q46" s="35"/>
      <c r="R46" s="3" t="s">
        <v>11</v>
      </c>
      <c r="S46" s="3"/>
      <c r="T46" s="23"/>
    </row>
    <row r="48" spans="1:22" ht="27" customHeight="1" x14ac:dyDescent="0.25">
      <c r="A48" s="18" t="s">
        <v>34</v>
      </c>
      <c r="B48" s="19"/>
      <c r="C48" s="19"/>
      <c r="D48" s="19"/>
      <c r="E48" s="24"/>
      <c r="F48" s="79" t="s">
        <v>202</v>
      </c>
      <c r="G48" s="80"/>
      <c r="H48" s="80"/>
      <c r="I48" s="80"/>
      <c r="J48" s="80"/>
      <c r="K48" s="80"/>
      <c r="L48" s="80"/>
      <c r="M48" s="80"/>
      <c r="N48" s="80"/>
      <c r="O48" s="80"/>
      <c r="P48" s="80"/>
      <c r="Q48" s="80"/>
      <c r="R48" s="80"/>
      <c r="S48" s="80"/>
      <c r="T48" s="81"/>
    </row>
    <row r="49" spans="1:20" ht="14.25" customHeight="1" x14ac:dyDescent="0.25">
      <c r="A49" s="20"/>
      <c r="E49" s="21"/>
      <c r="F49" s="79" t="s">
        <v>126</v>
      </c>
      <c r="G49" s="80"/>
      <c r="H49" s="80"/>
      <c r="I49" s="80"/>
      <c r="J49" s="80"/>
      <c r="K49" s="80"/>
      <c r="L49" s="80"/>
      <c r="M49" s="80"/>
      <c r="N49" s="80"/>
      <c r="O49" s="80"/>
      <c r="P49" s="80"/>
      <c r="Q49" s="80"/>
      <c r="R49" s="80"/>
      <c r="S49" s="80"/>
      <c r="T49" s="81"/>
    </row>
    <row r="50" spans="1:20" ht="33" customHeight="1" x14ac:dyDescent="0.25">
      <c r="A50" s="134" t="s">
        <v>203</v>
      </c>
      <c r="B50" s="78"/>
      <c r="C50" s="78"/>
      <c r="D50" s="78"/>
      <c r="E50" s="78"/>
      <c r="F50" s="78"/>
      <c r="G50" s="78"/>
      <c r="H50" s="78"/>
      <c r="I50" s="78"/>
      <c r="J50" s="78"/>
      <c r="K50" s="78"/>
      <c r="L50" s="78"/>
      <c r="M50" s="78"/>
      <c r="N50" s="78"/>
      <c r="O50" s="78"/>
      <c r="P50" s="78"/>
      <c r="Q50" s="78"/>
      <c r="R50" s="78"/>
      <c r="S50" s="78"/>
      <c r="T50" s="78"/>
    </row>
    <row r="51" spans="1:20" ht="8.4" customHeight="1" x14ac:dyDescent="0.25"/>
    <row r="52" spans="1:20" ht="26.4" x14ac:dyDescent="0.4">
      <c r="A52" s="2" t="s">
        <v>61</v>
      </c>
      <c r="B52" s="4"/>
      <c r="C52" s="4"/>
      <c r="D52" s="4"/>
      <c r="T52" s="37" t="s">
        <v>18</v>
      </c>
    </row>
    <row r="53" spans="1:20" ht="8.4" customHeight="1" x14ac:dyDescent="0.25">
      <c r="A53" s="4"/>
      <c r="B53" s="4"/>
      <c r="C53" s="4"/>
      <c r="D53" s="4"/>
    </row>
    <row r="54" spans="1:20" x14ac:dyDescent="0.25">
      <c r="A54" s="132" t="s">
        <v>43</v>
      </c>
      <c r="B54" s="132"/>
      <c r="C54" s="132"/>
      <c r="D54" s="132"/>
      <c r="E54" s="132"/>
      <c r="F54" s="132"/>
      <c r="G54" s="132"/>
      <c r="H54" s="132"/>
      <c r="I54" s="132"/>
      <c r="J54" s="132"/>
      <c r="K54" s="132" t="s">
        <v>44</v>
      </c>
      <c r="L54" s="132"/>
      <c r="M54" s="132"/>
      <c r="N54" s="132"/>
      <c r="O54" s="132"/>
      <c r="P54" s="132"/>
      <c r="Q54" s="132"/>
      <c r="R54" s="132"/>
      <c r="S54" s="132"/>
      <c r="T54" s="132"/>
    </row>
    <row r="55" spans="1:20" ht="31.5" customHeight="1" x14ac:dyDescent="0.25">
      <c r="A55" s="133" t="s">
        <v>45</v>
      </c>
      <c r="B55" s="133"/>
      <c r="C55" s="133"/>
      <c r="D55" s="133"/>
      <c r="E55" s="133"/>
      <c r="F55" s="133" t="s">
        <v>124</v>
      </c>
      <c r="G55" s="133"/>
      <c r="H55" s="133"/>
      <c r="I55" s="133"/>
      <c r="J55" s="133"/>
      <c r="K55" s="133" t="s">
        <v>45</v>
      </c>
      <c r="L55" s="133"/>
      <c r="M55" s="133"/>
      <c r="N55" s="133"/>
      <c r="O55" s="133"/>
      <c r="P55" s="133" t="s">
        <v>125</v>
      </c>
      <c r="Q55" s="133"/>
      <c r="R55" s="133"/>
      <c r="S55" s="133"/>
      <c r="T55" s="133"/>
    </row>
    <row r="56" spans="1:20" x14ac:dyDescent="0.25">
      <c r="A56" s="129"/>
      <c r="B56" s="130"/>
      <c r="C56" s="130"/>
      <c r="D56" s="130"/>
      <c r="E56" s="131"/>
      <c r="F56" s="129"/>
      <c r="G56" s="130"/>
      <c r="H56" s="130"/>
      <c r="I56" s="130"/>
      <c r="J56" s="131"/>
      <c r="K56" s="129"/>
      <c r="L56" s="130"/>
      <c r="M56" s="130"/>
      <c r="N56" s="130"/>
      <c r="O56" s="131"/>
      <c r="P56" s="129"/>
      <c r="Q56" s="130"/>
      <c r="R56" s="130"/>
      <c r="S56" s="130"/>
      <c r="T56" s="131"/>
    </row>
    <row r="57" spans="1:20" x14ac:dyDescent="0.25">
      <c r="A57" s="129"/>
      <c r="B57" s="130"/>
      <c r="C57" s="130"/>
      <c r="D57" s="130"/>
      <c r="E57" s="131"/>
      <c r="F57" s="129"/>
      <c r="G57" s="130"/>
      <c r="H57" s="130"/>
      <c r="I57" s="130"/>
      <c r="J57" s="131"/>
      <c r="K57" s="129"/>
      <c r="L57" s="130"/>
      <c r="M57" s="130"/>
      <c r="N57" s="130"/>
      <c r="O57" s="131"/>
      <c r="P57" s="129"/>
      <c r="Q57" s="130"/>
      <c r="R57" s="130"/>
      <c r="S57" s="130"/>
      <c r="T57" s="131"/>
    </row>
    <row r="58" spans="1:20" x14ac:dyDescent="0.25">
      <c r="A58" s="129"/>
      <c r="B58" s="130"/>
      <c r="C58" s="130"/>
      <c r="D58" s="130"/>
      <c r="E58" s="131"/>
      <c r="F58" s="129"/>
      <c r="G58" s="130"/>
      <c r="H58" s="130"/>
      <c r="I58" s="130"/>
      <c r="J58" s="131"/>
      <c r="K58" s="129"/>
      <c r="L58" s="130"/>
      <c r="M58" s="130"/>
      <c r="N58" s="130"/>
      <c r="O58" s="131"/>
      <c r="P58" s="129"/>
      <c r="Q58" s="130"/>
      <c r="R58" s="130"/>
      <c r="S58" s="130"/>
      <c r="T58" s="131"/>
    </row>
    <row r="59" spans="1:20" x14ac:dyDescent="0.25">
      <c r="A59" s="129"/>
      <c r="B59" s="130"/>
      <c r="C59" s="130"/>
      <c r="D59" s="130"/>
      <c r="E59" s="131"/>
      <c r="F59" s="129"/>
      <c r="G59" s="130"/>
      <c r="H59" s="130"/>
      <c r="I59" s="130"/>
      <c r="J59" s="131"/>
      <c r="K59" s="129"/>
      <c r="L59" s="130"/>
      <c r="M59" s="130"/>
      <c r="N59" s="130"/>
      <c r="O59" s="131"/>
      <c r="P59" s="129"/>
      <c r="Q59" s="130"/>
      <c r="R59" s="130"/>
      <c r="S59" s="130"/>
      <c r="T59" s="131"/>
    </row>
    <row r="60" spans="1:20" x14ac:dyDescent="0.25">
      <c r="A60" s="129"/>
      <c r="B60" s="130"/>
      <c r="C60" s="130"/>
      <c r="D60" s="130"/>
      <c r="E60" s="131"/>
      <c r="F60" s="129"/>
      <c r="G60" s="130"/>
      <c r="H60" s="130"/>
      <c r="I60" s="130"/>
      <c r="J60" s="131"/>
      <c r="K60" s="129"/>
      <c r="L60" s="130"/>
      <c r="M60" s="130"/>
      <c r="N60" s="130"/>
      <c r="O60" s="131"/>
      <c r="P60" s="129"/>
      <c r="Q60" s="130"/>
      <c r="R60" s="130"/>
      <c r="S60" s="130"/>
      <c r="T60" s="131"/>
    </row>
    <row r="61" spans="1:20" x14ac:dyDescent="0.25">
      <c r="A61" s="129"/>
      <c r="B61" s="130"/>
      <c r="C61" s="130"/>
      <c r="D61" s="130"/>
      <c r="E61" s="131"/>
      <c r="F61" s="129"/>
      <c r="G61" s="130"/>
      <c r="H61" s="130"/>
      <c r="I61" s="130"/>
      <c r="J61" s="131"/>
      <c r="K61" s="129"/>
      <c r="L61" s="130"/>
      <c r="M61" s="130"/>
      <c r="N61" s="130"/>
      <c r="O61" s="131"/>
      <c r="P61" s="129"/>
      <c r="Q61" s="130"/>
      <c r="R61" s="130"/>
      <c r="S61" s="130"/>
      <c r="T61" s="131"/>
    </row>
    <row r="62" spans="1:20" x14ac:dyDescent="0.25">
      <c r="A62" s="129"/>
      <c r="B62" s="130"/>
      <c r="C62" s="130"/>
      <c r="D62" s="130"/>
      <c r="E62" s="131"/>
      <c r="F62" s="129"/>
      <c r="G62" s="130"/>
      <c r="H62" s="130"/>
      <c r="I62" s="130"/>
      <c r="J62" s="131"/>
      <c r="K62" s="129"/>
      <c r="L62" s="130"/>
      <c r="M62" s="130"/>
      <c r="N62" s="130"/>
      <c r="O62" s="131"/>
      <c r="P62" s="129"/>
      <c r="Q62" s="130"/>
      <c r="R62" s="130"/>
      <c r="S62" s="130"/>
      <c r="T62" s="131"/>
    </row>
    <row r="63" spans="1:20" x14ac:dyDescent="0.25">
      <c r="A63" s="129"/>
      <c r="B63" s="130"/>
      <c r="C63" s="130"/>
      <c r="D63" s="130"/>
      <c r="E63" s="131"/>
      <c r="F63" s="129"/>
      <c r="G63" s="130"/>
      <c r="H63" s="130"/>
      <c r="I63" s="130"/>
      <c r="J63" s="131"/>
      <c r="K63" s="129"/>
      <c r="L63" s="130"/>
      <c r="M63" s="130"/>
      <c r="N63" s="130"/>
      <c r="O63" s="131"/>
      <c r="P63" s="129"/>
      <c r="Q63" s="130"/>
      <c r="R63" s="130"/>
      <c r="S63" s="130"/>
      <c r="T63" s="131"/>
    </row>
    <row r="64" spans="1:20" x14ac:dyDescent="0.25">
      <c r="A64" s="129"/>
      <c r="B64" s="130"/>
      <c r="C64" s="130"/>
      <c r="D64" s="130"/>
      <c r="E64" s="131"/>
      <c r="F64" s="129"/>
      <c r="G64" s="130"/>
      <c r="H64" s="130"/>
      <c r="I64" s="130"/>
      <c r="J64" s="131"/>
      <c r="K64" s="129"/>
      <c r="L64" s="130"/>
      <c r="M64" s="130"/>
      <c r="N64" s="130"/>
      <c r="O64" s="131"/>
      <c r="P64" s="129"/>
      <c r="Q64" s="130"/>
      <c r="R64" s="130"/>
      <c r="S64" s="130"/>
      <c r="T64" s="131"/>
    </row>
    <row r="65" spans="1:20" x14ac:dyDescent="0.25">
      <c r="A65" s="129"/>
      <c r="B65" s="130"/>
      <c r="C65" s="130"/>
      <c r="D65" s="130"/>
      <c r="E65" s="131"/>
      <c r="F65" s="129"/>
      <c r="G65" s="130"/>
      <c r="H65" s="130"/>
      <c r="I65" s="130"/>
      <c r="J65" s="131"/>
      <c r="K65" s="129"/>
      <c r="L65" s="130"/>
      <c r="M65" s="130"/>
      <c r="N65" s="130"/>
      <c r="O65" s="131"/>
      <c r="P65" s="129"/>
      <c r="Q65" s="130"/>
      <c r="R65" s="130"/>
      <c r="S65" s="130"/>
      <c r="T65" s="131"/>
    </row>
    <row r="66" spans="1:20" ht="16.8" x14ac:dyDescent="0.3">
      <c r="A66" s="102" t="s">
        <v>65</v>
      </c>
      <c r="B66" s="103"/>
      <c r="C66" s="103"/>
      <c r="D66" s="103"/>
      <c r="E66" s="104"/>
      <c r="F66" s="136" t="str">
        <f>IF(A56=0," ",(RSQ(A56:A65,F56:F65)))</f>
        <v xml:space="preserve"> </v>
      </c>
      <c r="G66" s="137"/>
      <c r="H66" s="137"/>
      <c r="I66" s="137"/>
      <c r="J66" s="138"/>
      <c r="K66" s="38"/>
      <c r="L66" s="25"/>
      <c r="M66" s="25"/>
      <c r="N66" s="25"/>
      <c r="O66" s="26"/>
      <c r="P66" s="136" t="str">
        <f>IF(K56=0," ",(RSQ(K56:K65,P56:P65)))</f>
        <v xml:space="preserve"> </v>
      </c>
      <c r="Q66" s="137"/>
      <c r="R66" s="137"/>
      <c r="S66" s="137"/>
      <c r="T66" s="138"/>
    </row>
    <row r="67" spans="1:20" x14ac:dyDescent="0.25">
      <c r="B67" s="4"/>
      <c r="C67" s="4"/>
      <c r="D67" s="4"/>
    </row>
  </sheetData>
  <sheetProtection algorithmName="SHA-512" hashValue="cHIwgWcD01osGL5aUk1tgrta/RY520DgzppivUsYrhE2hudvfNNlgqSZv0Wa8dBlN15vU8J4LmxHKD6d7QIikg==" saltValue="0l4JX128Y043BHf5ZzO2Aw==" spinCount="100000" sheet="1" objects="1" scenarios="1"/>
  <mergeCells count="113">
    <mergeCell ref="A65:E65"/>
    <mergeCell ref="F65:J65"/>
    <mergeCell ref="K65:O65"/>
    <mergeCell ref="P65:T65"/>
    <mergeCell ref="A66:E66"/>
    <mergeCell ref="F66:J66"/>
    <mergeCell ref="P66:T66"/>
    <mergeCell ref="A63:E63"/>
    <mergeCell ref="F63:J63"/>
    <mergeCell ref="K63:O63"/>
    <mergeCell ref="P63:T63"/>
    <mergeCell ref="A64:E64"/>
    <mergeCell ref="F64:J64"/>
    <mergeCell ref="K64:O64"/>
    <mergeCell ref="P64:T64"/>
    <mergeCell ref="A61:E61"/>
    <mergeCell ref="F61:J61"/>
    <mergeCell ref="K61:O61"/>
    <mergeCell ref="P61:T61"/>
    <mergeCell ref="A62:E62"/>
    <mergeCell ref="F62:J62"/>
    <mergeCell ref="K62:O62"/>
    <mergeCell ref="P62:T62"/>
    <mergeCell ref="A59:E59"/>
    <mergeCell ref="F59:J59"/>
    <mergeCell ref="K59:O59"/>
    <mergeCell ref="P59:T59"/>
    <mergeCell ref="A60:E60"/>
    <mergeCell ref="F60:J60"/>
    <mergeCell ref="K60:O60"/>
    <mergeCell ref="P60:T60"/>
    <mergeCell ref="A57:E57"/>
    <mergeCell ref="F57:J57"/>
    <mergeCell ref="K57:O57"/>
    <mergeCell ref="P57:T57"/>
    <mergeCell ref="A58:E58"/>
    <mergeCell ref="F58:J58"/>
    <mergeCell ref="K58:O58"/>
    <mergeCell ref="P58:T58"/>
    <mergeCell ref="A55:E55"/>
    <mergeCell ref="F55:J55"/>
    <mergeCell ref="K55:O55"/>
    <mergeCell ref="P55:T55"/>
    <mergeCell ref="A56:E56"/>
    <mergeCell ref="F56:J56"/>
    <mergeCell ref="K56:O56"/>
    <mergeCell ref="P56:T56"/>
    <mergeCell ref="A46:E46"/>
    <mergeCell ref="F48:T48"/>
    <mergeCell ref="F49:T49"/>
    <mergeCell ref="A50:T50"/>
    <mergeCell ref="A54:J54"/>
    <mergeCell ref="K54:T54"/>
    <mergeCell ref="A44:E44"/>
    <mergeCell ref="F44:G44"/>
    <mergeCell ref="K44:L44"/>
    <mergeCell ref="P44:Q44"/>
    <mergeCell ref="A45:E45"/>
    <mergeCell ref="F45:G45"/>
    <mergeCell ref="K45:L45"/>
    <mergeCell ref="A42:E42"/>
    <mergeCell ref="F42:G42"/>
    <mergeCell ref="K42:L42"/>
    <mergeCell ref="A43:E43"/>
    <mergeCell ref="F43:G43"/>
    <mergeCell ref="K43:L43"/>
    <mergeCell ref="A40:E40"/>
    <mergeCell ref="F40:G40"/>
    <mergeCell ref="K40:L40"/>
    <mergeCell ref="A41:E41"/>
    <mergeCell ref="F41:G41"/>
    <mergeCell ref="K41:L41"/>
    <mergeCell ref="A38:E38"/>
    <mergeCell ref="F38:G38"/>
    <mergeCell ref="K38:L38"/>
    <mergeCell ref="A39:E39"/>
    <mergeCell ref="F39:G39"/>
    <mergeCell ref="K39:L39"/>
    <mergeCell ref="A35:E35"/>
    <mergeCell ref="F35:G35"/>
    <mergeCell ref="A37:E37"/>
    <mergeCell ref="F37:J37"/>
    <mergeCell ref="K37:O37"/>
    <mergeCell ref="K35:O35"/>
    <mergeCell ref="P37:T37"/>
    <mergeCell ref="A33:E33"/>
    <mergeCell ref="F33:G33"/>
    <mergeCell ref="K33:O33"/>
    <mergeCell ref="P33:Q33"/>
    <mergeCell ref="A34:E34"/>
    <mergeCell ref="F34:G34"/>
    <mergeCell ref="K34:O34"/>
    <mergeCell ref="P34:Q34"/>
    <mergeCell ref="P35:Q35"/>
    <mergeCell ref="A32:E32"/>
    <mergeCell ref="F32:G32"/>
    <mergeCell ref="P32:Q32"/>
    <mergeCell ref="G20:T20"/>
    <mergeCell ref="G22:T22"/>
    <mergeCell ref="G23:T23"/>
    <mergeCell ref="G25:T25"/>
    <mergeCell ref="G26:T26"/>
    <mergeCell ref="A30:E30"/>
    <mergeCell ref="F30:J30"/>
    <mergeCell ref="F1:T1"/>
    <mergeCell ref="G14:T14"/>
    <mergeCell ref="G16:T16"/>
    <mergeCell ref="G17:T17"/>
    <mergeCell ref="G18:T18"/>
    <mergeCell ref="G19:T19"/>
    <mergeCell ref="A31:E31"/>
    <mergeCell ref="F31:G31"/>
    <mergeCell ref="P31:Q31"/>
  </mergeCells>
  <pageMargins left="0.9055118110236221" right="0.47244094488188981" top="1.3779527559055118" bottom="0.78740157480314965" header="0.31496062992125984" footer="0.31496062992125984"/>
  <pageSetup paperSize="9" orientation="portrait" verticalDpi="1200" r:id="rId1"/>
  <headerFooter>
    <oddHeader xml:space="preserve">&amp;L&amp;G&amp;R&amp;12Formulario di verifica dell'ermeticità all'aria
Versione MZ 2024.3
</oddHeader>
    <oddFooter>&amp;R Pagina &amp;P</oddFooter>
  </headerFooter>
  <rowBreaks count="1" manualBreakCount="1">
    <brk id="49" max="16383" man="1"/>
  </rowBreaks>
  <drawing r:id="rId2"/>
  <legacyDrawingHF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65320D-4E16-4693-8037-0B2208A57087}">
  <sheetPr codeName="Foglio11">
    <tabColor theme="3" tint="0.59999389629810485"/>
  </sheetPr>
  <dimension ref="A1:V67"/>
  <sheetViews>
    <sheetView view="pageLayout" zoomScaleNormal="100" workbookViewId="0">
      <selection activeCell="T6" sqref="T6"/>
    </sheetView>
  </sheetViews>
  <sheetFormatPr baseColWidth="10" defaultColWidth="11.44140625" defaultRowHeight="13.8" x14ac:dyDescent="0.25"/>
  <cols>
    <col min="1" max="4" width="4.33203125" style="1" customWidth="1"/>
    <col min="5" max="5" width="6.44140625" style="1" customWidth="1"/>
    <col min="6" max="19" width="4.33203125" style="1" customWidth="1"/>
    <col min="20" max="20" width="3.5546875" style="1" customWidth="1"/>
    <col min="21" max="22" width="11.44140625" style="1" hidden="1" customWidth="1"/>
    <col min="23" max="24" width="11.44140625" style="1" customWidth="1"/>
    <col min="25" max="16384" width="11.44140625" style="1"/>
  </cols>
  <sheetData>
    <row r="1" spans="1:20" x14ac:dyDescent="0.25">
      <c r="A1" s="1" t="s">
        <v>92</v>
      </c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</row>
    <row r="2" spans="1:20" ht="7.5" customHeight="1" x14ac:dyDescent="0.25"/>
    <row r="3" spans="1:20" ht="15.6" x14ac:dyDescent="0.3">
      <c r="A3" s="5" t="s">
        <v>178</v>
      </c>
    </row>
    <row r="4" spans="1:20" ht="7.5" customHeight="1" x14ac:dyDescent="0.25"/>
    <row r="5" spans="1:20" x14ac:dyDescent="0.25">
      <c r="A5" s="1" t="s">
        <v>51</v>
      </c>
      <c r="F5" s="70"/>
      <c r="G5" s="4" t="s">
        <v>177</v>
      </c>
    </row>
    <row r="6" spans="1:20" x14ac:dyDescent="0.25">
      <c r="A6" s="1" t="s">
        <v>52</v>
      </c>
      <c r="F6" s="70"/>
      <c r="G6" s="4" t="s">
        <v>50</v>
      </c>
    </row>
    <row r="7" spans="1:20" x14ac:dyDescent="0.25">
      <c r="F7" s="70"/>
      <c r="G7" s="4" t="s">
        <v>179</v>
      </c>
    </row>
    <row r="8" spans="1:20" ht="7.5" customHeight="1" x14ac:dyDescent="0.25"/>
    <row r="9" spans="1:20" x14ac:dyDescent="0.25">
      <c r="A9" s="1" t="s">
        <v>49</v>
      </c>
      <c r="F9" s="70"/>
      <c r="G9" s="4" t="s">
        <v>53</v>
      </c>
    </row>
    <row r="10" spans="1:20" x14ac:dyDescent="0.25">
      <c r="A10" s="1" t="s">
        <v>48</v>
      </c>
      <c r="F10" s="70"/>
      <c r="G10" s="4" t="s">
        <v>180</v>
      </c>
    </row>
    <row r="11" spans="1:20" x14ac:dyDescent="0.25">
      <c r="F11" s="70"/>
      <c r="G11" s="4" t="s">
        <v>54</v>
      </c>
    </row>
    <row r="12" spans="1:20" ht="15" customHeight="1" x14ac:dyDescent="0.3">
      <c r="F12" s="70"/>
      <c r="G12" s="66" t="s">
        <v>192</v>
      </c>
      <c r="H12"/>
    </row>
    <row r="13" spans="1:20" ht="7.5" customHeight="1" x14ac:dyDescent="0.3">
      <c r="G13"/>
      <c r="H13" s="4"/>
    </row>
    <row r="14" spans="1:20" x14ac:dyDescent="0.25">
      <c r="A14" s="1" t="s">
        <v>193</v>
      </c>
      <c r="F14" s="70"/>
      <c r="G14" s="101" t="s">
        <v>194</v>
      </c>
      <c r="H14" s="101"/>
      <c r="I14" s="101"/>
      <c r="J14" s="101"/>
      <c r="K14" s="101"/>
      <c r="L14" s="101"/>
      <c r="M14" s="101"/>
      <c r="N14" s="101"/>
      <c r="O14" s="101"/>
      <c r="P14" s="101"/>
      <c r="Q14" s="101"/>
      <c r="R14" s="101"/>
      <c r="S14" s="101"/>
      <c r="T14" s="101"/>
    </row>
    <row r="15" spans="1:20" ht="7.5" customHeight="1" x14ac:dyDescent="0.25"/>
    <row r="16" spans="1:20" x14ac:dyDescent="0.25">
      <c r="A16" s="1" t="s">
        <v>41</v>
      </c>
      <c r="F16" s="70"/>
      <c r="G16" s="101" t="s">
        <v>183</v>
      </c>
      <c r="H16" s="101"/>
      <c r="I16" s="101"/>
      <c r="J16" s="101"/>
      <c r="K16" s="101"/>
      <c r="L16" s="101"/>
      <c r="M16" s="101"/>
      <c r="N16" s="101"/>
      <c r="O16" s="101"/>
      <c r="P16" s="101"/>
      <c r="Q16" s="101"/>
      <c r="R16" s="101"/>
      <c r="S16" s="101"/>
      <c r="T16" s="101"/>
    </row>
    <row r="17" spans="1:22" x14ac:dyDescent="0.25">
      <c r="F17" s="70"/>
      <c r="G17" s="101" t="s">
        <v>184</v>
      </c>
      <c r="H17" s="101"/>
      <c r="I17" s="101"/>
      <c r="J17" s="101"/>
      <c r="K17" s="101"/>
      <c r="L17" s="101"/>
      <c r="M17" s="101"/>
      <c r="N17" s="101"/>
      <c r="O17" s="101"/>
      <c r="P17" s="101"/>
      <c r="Q17" s="101"/>
      <c r="R17" s="101"/>
      <c r="S17" s="101"/>
      <c r="T17" s="101"/>
    </row>
    <row r="18" spans="1:22" x14ac:dyDescent="0.25">
      <c r="F18" s="70"/>
      <c r="G18" s="101" t="s">
        <v>185</v>
      </c>
      <c r="H18" s="101"/>
      <c r="I18" s="101"/>
      <c r="J18" s="101"/>
      <c r="K18" s="101"/>
      <c r="L18" s="101"/>
      <c r="M18" s="101"/>
      <c r="N18" s="101"/>
      <c r="O18" s="101"/>
      <c r="P18" s="101"/>
      <c r="Q18" s="101"/>
      <c r="R18" s="101"/>
      <c r="S18" s="101"/>
      <c r="T18" s="101"/>
    </row>
    <row r="19" spans="1:22" x14ac:dyDescent="0.25">
      <c r="F19" s="70"/>
      <c r="G19" s="101" t="s">
        <v>186</v>
      </c>
      <c r="H19" s="101"/>
      <c r="I19" s="101"/>
      <c r="J19" s="101"/>
      <c r="K19" s="101"/>
      <c r="L19" s="101"/>
      <c r="M19" s="101"/>
      <c r="N19" s="101"/>
      <c r="O19" s="101"/>
      <c r="P19" s="101"/>
      <c r="Q19" s="101"/>
      <c r="R19" s="101"/>
      <c r="S19" s="101"/>
      <c r="T19" s="101"/>
    </row>
    <row r="20" spans="1:22" x14ac:dyDescent="0.25">
      <c r="F20" s="70"/>
      <c r="G20" s="101" t="s">
        <v>187</v>
      </c>
      <c r="H20" s="101"/>
      <c r="I20" s="101"/>
      <c r="J20" s="101"/>
      <c r="K20" s="101"/>
      <c r="L20" s="101"/>
      <c r="M20" s="101"/>
      <c r="N20" s="101"/>
      <c r="O20" s="101"/>
      <c r="P20" s="101"/>
      <c r="Q20" s="101"/>
      <c r="R20" s="101"/>
      <c r="S20" s="101"/>
      <c r="T20" s="101"/>
    </row>
    <row r="21" spans="1:22" ht="7.5" customHeight="1" x14ac:dyDescent="0.25">
      <c r="G21" s="4"/>
    </row>
    <row r="22" spans="1:22" x14ac:dyDescent="0.25">
      <c r="A22" s="1" t="s">
        <v>40</v>
      </c>
      <c r="F22" s="70"/>
      <c r="G22" s="101" t="s">
        <v>114</v>
      </c>
      <c r="H22" s="101"/>
      <c r="I22" s="101"/>
      <c r="J22" s="101"/>
      <c r="K22" s="101"/>
      <c r="L22" s="101"/>
      <c r="M22" s="101"/>
      <c r="N22" s="101"/>
      <c r="O22" s="101"/>
      <c r="P22" s="101"/>
      <c r="Q22" s="101"/>
      <c r="R22" s="101"/>
      <c r="S22" s="101"/>
      <c r="T22" s="101"/>
    </row>
    <row r="23" spans="1:22" x14ac:dyDescent="0.25">
      <c r="F23" s="70"/>
      <c r="G23" s="101" t="s">
        <v>188</v>
      </c>
      <c r="H23" s="101"/>
      <c r="I23" s="101"/>
      <c r="J23" s="101"/>
      <c r="K23" s="101"/>
      <c r="L23" s="101"/>
      <c r="M23" s="101"/>
      <c r="N23" s="101"/>
      <c r="O23" s="101"/>
      <c r="P23" s="101"/>
      <c r="Q23" s="101"/>
      <c r="R23" s="101"/>
      <c r="S23" s="101"/>
      <c r="T23" s="101"/>
    </row>
    <row r="24" spans="1:22" ht="7.5" customHeight="1" x14ac:dyDescent="0.25">
      <c r="G24" s="66"/>
      <c r="H24" s="66"/>
      <c r="I24" s="66"/>
      <c r="J24" s="66"/>
      <c r="K24" s="66"/>
      <c r="L24" s="66"/>
      <c r="M24" s="66"/>
      <c r="N24" s="66"/>
      <c r="O24" s="66"/>
      <c r="P24" s="66"/>
      <c r="Q24" s="66"/>
      <c r="R24" s="66"/>
      <c r="S24" s="66"/>
      <c r="T24" s="66"/>
    </row>
    <row r="25" spans="1:22" x14ac:dyDescent="0.25">
      <c r="A25" s="1" t="s">
        <v>195</v>
      </c>
      <c r="F25" s="63"/>
      <c r="G25" s="101" t="s">
        <v>190</v>
      </c>
      <c r="H25" s="101"/>
      <c r="I25" s="101"/>
      <c r="J25" s="101"/>
      <c r="K25" s="101"/>
      <c r="L25" s="101"/>
      <c r="M25" s="101"/>
      <c r="N25" s="101"/>
      <c r="O25" s="101"/>
      <c r="P25" s="101"/>
      <c r="Q25" s="101"/>
      <c r="R25" s="101"/>
      <c r="S25" s="101"/>
      <c r="T25" s="101"/>
    </row>
    <row r="26" spans="1:22" x14ac:dyDescent="0.25">
      <c r="F26" s="63"/>
      <c r="G26" s="101" t="s">
        <v>191</v>
      </c>
      <c r="H26" s="101"/>
      <c r="I26" s="101"/>
      <c r="J26" s="101"/>
      <c r="K26" s="101"/>
      <c r="L26" s="101"/>
      <c r="M26" s="101"/>
      <c r="N26" s="101"/>
      <c r="O26" s="101"/>
      <c r="P26" s="101"/>
      <c r="Q26" s="101"/>
      <c r="R26" s="101"/>
      <c r="S26" s="101"/>
      <c r="T26" s="101"/>
    </row>
    <row r="28" spans="1:22" x14ac:dyDescent="0.25">
      <c r="A28" s="17" t="s">
        <v>27</v>
      </c>
    </row>
    <row r="29" spans="1:22" x14ac:dyDescent="0.25">
      <c r="A29" s="17"/>
    </row>
    <row r="30" spans="1:22" ht="18.600000000000001" customHeight="1" x14ac:dyDescent="0.25">
      <c r="A30" s="102" t="s">
        <v>28</v>
      </c>
      <c r="B30" s="103"/>
      <c r="C30" s="103"/>
      <c r="D30" s="103"/>
      <c r="E30" s="104"/>
      <c r="F30" s="107"/>
      <c r="G30" s="108"/>
      <c r="H30" s="108"/>
      <c r="I30" s="108"/>
      <c r="J30" s="109"/>
    </row>
    <row r="31" spans="1:22" ht="17.399999999999999" x14ac:dyDescent="0.35">
      <c r="A31" s="102" t="s">
        <v>196</v>
      </c>
      <c r="B31" s="103"/>
      <c r="C31" s="103"/>
      <c r="D31" s="103"/>
      <c r="E31" s="104"/>
      <c r="F31" s="105"/>
      <c r="G31" s="106"/>
      <c r="H31" s="25" t="s">
        <v>6</v>
      </c>
      <c r="I31" s="25"/>
      <c r="J31" s="26"/>
      <c r="K31" s="27" t="s">
        <v>32</v>
      </c>
      <c r="L31" s="25"/>
      <c r="M31" s="25"/>
      <c r="N31" s="25"/>
      <c r="O31" s="26"/>
      <c r="P31" s="105"/>
      <c r="Q31" s="106"/>
      <c r="R31" s="25" t="s">
        <v>13</v>
      </c>
      <c r="S31" s="25"/>
      <c r="T31" s="26"/>
      <c r="U31" s="1">
        <f>IF(Verifica!$F$31="Minergie",V31,IF(Verifica!$F$31="Minergie-P",V32,IF(Verifica!$F$31="Minergie-A",V33,0)))</f>
        <v>0</v>
      </c>
      <c r="V31" s="1">
        <f>IF(Verifica!$F$33="Nuove costruzioni",(F31*1.2+F33*12+F34*6)/(F31+F33+F34),IF(Verifica!$F$33="Ammodernamenti",(F32*1.6+F33*12+F34*6)/SUM(F32:F34),IF(Verifica!$F$33="Nuove costruzioni / Ammodernamenti",(F31*0.8+F32*1.6+F33*12+F34*6)/SUM(F31:F34),0)))</f>
        <v>0</v>
      </c>
    </row>
    <row r="32" spans="1:22" ht="17.399999999999999" x14ac:dyDescent="0.35">
      <c r="A32" s="102" t="s">
        <v>197</v>
      </c>
      <c r="B32" s="103"/>
      <c r="C32" s="103"/>
      <c r="D32" s="103"/>
      <c r="E32" s="104"/>
      <c r="F32" s="105"/>
      <c r="G32" s="106"/>
      <c r="H32" s="25" t="s">
        <v>6</v>
      </c>
      <c r="I32" s="25"/>
      <c r="J32" s="26"/>
      <c r="K32" s="27" t="s">
        <v>30</v>
      </c>
      <c r="L32" s="25"/>
      <c r="M32" s="25"/>
      <c r="N32" s="25"/>
      <c r="O32" s="26"/>
      <c r="P32" s="105"/>
      <c r="Q32" s="106"/>
      <c r="R32" s="25" t="s">
        <v>13</v>
      </c>
      <c r="S32" s="25"/>
      <c r="T32" s="26"/>
      <c r="V32" s="1">
        <f>IF(Verifica!$F$33="Nuove costruzioni",(F31*0.8+F33*12+F34*6)/(F31+F33+F34),IF(Verifica!$F$33="Ammodernamenti",(F32*1.6+F33*12+F34*6)/SUM(F32:F34),IF(Verifica!$F$33="Nuove costruzioni / Ammodernamenti",(F31*0.8+F32*1.6+F33*12+F34*6)/SUM(F31:F34),0)))</f>
        <v>0</v>
      </c>
    </row>
    <row r="33" spans="1:22" ht="16.2" x14ac:dyDescent="0.25">
      <c r="A33" s="102" t="s">
        <v>198</v>
      </c>
      <c r="B33" s="103"/>
      <c r="C33" s="103"/>
      <c r="D33" s="103"/>
      <c r="E33" s="104"/>
      <c r="F33" s="105"/>
      <c r="G33" s="106"/>
      <c r="H33" s="25" t="s">
        <v>6</v>
      </c>
      <c r="I33" s="25"/>
      <c r="J33" s="26"/>
      <c r="K33" s="102" t="s">
        <v>29</v>
      </c>
      <c r="L33" s="103"/>
      <c r="M33" s="103"/>
      <c r="N33" s="103"/>
      <c r="O33" s="104"/>
      <c r="P33" s="105"/>
      <c r="Q33" s="106"/>
      <c r="R33" s="25" t="s">
        <v>14</v>
      </c>
      <c r="S33" s="25"/>
      <c r="T33" s="26"/>
      <c r="V33" s="1">
        <f>IF(Verifica!$F$33="Nuove costruzioni",(F31*0.8+F33*12+F34*6)/(F31+F33+F34),IF(Verifica!$F$33="Ammodernamenti",(F32*1.6+F33*12+F34*6)/SUM(F32:F34),IF(Verifica!$F$33="Nuove costruzioni / Ammodernamenti",(F31*0.8+F32*1.6+F33*12+F34*6)/SUM(F31:F34),0)))</f>
        <v>0</v>
      </c>
    </row>
    <row r="34" spans="1:22" ht="16.2" x14ac:dyDescent="0.25">
      <c r="A34" s="102" t="s">
        <v>199</v>
      </c>
      <c r="B34" s="103"/>
      <c r="C34" s="103"/>
      <c r="D34" s="103"/>
      <c r="E34" s="104"/>
      <c r="F34" s="105"/>
      <c r="G34" s="106"/>
      <c r="H34" s="25" t="s">
        <v>6</v>
      </c>
      <c r="I34" s="25"/>
      <c r="J34" s="26"/>
      <c r="K34" s="102" t="s">
        <v>31</v>
      </c>
      <c r="L34" s="103"/>
      <c r="M34" s="103"/>
      <c r="N34" s="103"/>
      <c r="O34" s="104"/>
      <c r="P34" s="105"/>
      <c r="Q34" s="106"/>
      <c r="R34" s="25" t="s">
        <v>7</v>
      </c>
      <c r="S34" s="25"/>
      <c r="T34" s="26"/>
    </row>
    <row r="35" spans="1:22" ht="16.2" x14ac:dyDescent="0.35">
      <c r="A35" s="102" t="s">
        <v>209</v>
      </c>
      <c r="B35" s="103"/>
      <c r="C35" s="103"/>
      <c r="D35" s="103"/>
      <c r="E35" s="104"/>
      <c r="F35" s="113" t="str">
        <f>IF(F31=0," ",SUM(F31:G34))</f>
        <v xml:space="preserve"> </v>
      </c>
      <c r="G35" s="114"/>
      <c r="H35" s="25" t="s">
        <v>6</v>
      </c>
      <c r="I35" s="25"/>
      <c r="J35" s="26"/>
      <c r="K35" s="102" t="s">
        <v>115</v>
      </c>
      <c r="L35" s="103"/>
      <c r="M35" s="103"/>
      <c r="N35" s="103"/>
      <c r="O35" s="104"/>
      <c r="P35" s="105"/>
      <c r="Q35" s="106"/>
      <c r="R35" s="25" t="s">
        <v>208</v>
      </c>
      <c r="S35" s="25"/>
      <c r="T35" s="26"/>
    </row>
    <row r="37" spans="1:22" x14ac:dyDescent="0.25">
      <c r="A37" s="102"/>
      <c r="B37" s="103"/>
      <c r="C37" s="103"/>
      <c r="D37" s="103"/>
      <c r="E37" s="104"/>
      <c r="F37" s="110" t="s">
        <v>42</v>
      </c>
      <c r="G37" s="111"/>
      <c r="H37" s="111"/>
      <c r="I37" s="111"/>
      <c r="J37" s="112"/>
      <c r="K37" s="110" t="s">
        <v>33</v>
      </c>
      <c r="L37" s="111"/>
      <c r="M37" s="111"/>
      <c r="N37" s="111"/>
      <c r="O37" s="112"/>
      <c r="P37" s="110" t="s">
        <v>200</v>
      </c>
      <c r="Q37" s="111"/>
      <c r="R37" s="111"/>
      <c r="S37" s="111"/>
      <c r="T37" s="112"/>
    </row>
    <row r="38" spans="1:22" ht="16.2" x14ac:dyDescent="0.35">
      <c r="A38" s="102" t="s">
        <v>39</v>
      </c>
      <c r="B38" s="103"/>
      <c r="C38" s="103"/>
      <c r="D38" s="103"/>
      <c r="E38" s="104"/>
      <c r="F38" s="105"/>
      <c r="G38" s="106"/>
      <c r="H38" s="25" t="s">
        <v>8</v>
      </c>
      <c r="I38" s="25"/>
      <c r="J38" s="26"/>
      <c r="K38" s="105"/>
      <c r="L38" s="106"/>
      <c r="M38" s="25" t="s">
        <v>8</v>
      </c>
      <c r="N38" s="25"/>
      <c r="O38" s="26"/>
      <c r="P38" s="20"/>
      <c r="T38" s="21"/>
    </row>
    <row r="39" spans="1:22" ht="17.399999999999999" x14ac:dyDescent="0.35">
      <c r="A39" s="102" t="s">
        <v>38</v>
      </c>
      <c r="B39" s="103"/>
      <c r="C39" s="103"/>
      <c r="D39" s="103"/>
      <c r="E39" s="104"/>
      <c r="F39" s="105"/>
      <c r="G39" s="106"/>
      <c r="H39" s="25" t="s">
        <v>9</v>
      </c>
      <c r="I39" s="25"/>
      <c r="J39" s="26"/>
      <c r="K39" s="105"/>
      <c r="L39" s="106"/>
      <c r="M39" s="25" t="s">
        <v>9</v>
      </c>
      <c r="N39" s="25"/>
      <c r="O39" s="26"/>
      <c r="P39" s="20"/>
      <c r="T39" s="21"/>
    </row>
    <row r="40" spans="1:22" ht="16.2" x14ac:dyDescent="0.25">
      <c r="A40" s="120" t="s">
        <v>201</v>
      </c>
      <c r="B40" s="121"/>
      <c r="C40" s="121"/>
      <c r="D40" s="121"/>
      <c r="E40" s="122"/>
      <c r="F40" s="125"/>
      <c r="G40" s="126"/>
      <c r="H40" s="1" t="s">
        <v>10</v>
      </c>
      <c r="J40" s="21"/>
      <c r="K40" s="125"/>
      <c r="L40" s="126"/>
      <c r="M40" s="1" t="s">
        <v>10</v>
      </c>
      <c r="O40" s="21"/>
      <c r="P40" s="20"/>
      <c r="T40" s="21"/>
    </row>
    <row r="41" spans="1:22" x14ac:dyDescent="0.25">
      <c r="A41" s="115" t="s">
        <v>36</v>
      </c>
      <c r="B41" s="116"/>
      <c r="C41" s="116"/>
      <c r="D41" s="116"/>
      <c r="E41" s="117"/>
      <c r="F41" s="118"/>
      <c r="G41" s="119"/>
      <c r="H41" s="3"/>
      <c r="I41" s="3"/>
      <c r="J41" s="23"/>
      <c r="K41" s="118"/>
      <c r="L41" s="119"/>
      <c r="M41" s="3"/>
      <c r="N41" s="3"/>
      <c r="O41" s="23"/>
      <c r="P41" s="20"/>
      <c r="T41" s="21"/>
    </row>
    <row r="42" spans="1:22" x14ac:dyDescent="0.25">
      <c r="A42" s="120" t="s">
        <v>37</v>
      </c>
      <c r="B42" s="121"/>
      <c r="C42" s="121"/>
      <c r="D42" s="121"/>
      <c r="E42" s="122"/>
      <c r="F42" s="123"/>
      <c r="G42" s="124"/>
      <c r="H42" s="1" t="s">
        <v>10</v>
      </c>
      <c r="J42" s="21"/>
      <c r="K42" s="123"/>
      <c r="L42" s="124"/>
      <c r="M42" s="1" t="s">
        <v>10</v>
      </c>
      <c r="O42" s="21"/>
      <c r="P42" s="20"/>
      <c r="T42" s="21"/>
    </row>
    <row r="43" spans="1:22" x14ac:dyDescent="0.25">
      <c r="A43" s="115" t="s">
        <v>4</v>
      </c>
      <c r="B43" s="116"/>
      <c r="C43" s="116"/>
      <c r="D43" s="116"/>
      <c r="E43" s="117"/>
      <c r="F43" s="118"/>
      <c r="G43" s="119"/>
      <c r="H43" s="3"/>
      <c r="I43" s="3"/>
      <c r="J43" s="23"/>
      <c r="K43" s="118"/>
      <c r="L43" s="119"/>
      <c r="M43" s="3"/>
      <c r="N43" s="3"/>
      <c r="O43" s="23"/>
      <c r="P43" s="20"/>
      <c r="T43" s="21"/>
    </row>
    <row r="44" spans="1:22" ht="16.2" x14ac:dyDescent="0.35">
      <c r="A44" s="120" t="s">
        <v>116</v>
      </c>
      <c r="B44" s="121"/>
      <c r="C44" s="121"/>
      <c r="D44" s="121"/>
      <c r="E44" s="122"/>
      <c r="F44" s="127" t="str">
        <f>IF(F38=0," ",F38/SUM(F31:G34))</f>
        <v xml:space="preserve"> </v>
      </c>
      <c r="G44" s="128"/>
      <c r="H44" s="1" t="s">
        <v>0</v>
      </c>
      <c r="J44" s="21"/>
      <c r="K44" s="127" t="str">
        <f>IF(K38=0," ",K38/SUM(F31:G34))</f>
        <v xml:space="preserve"> </v>
      </c>
      <c r="L44" s="128"/>
      <c r="M44" s="1" t="s">
        <v>0</v>
      </c>
      <c r="O44" s="21"/>
      <c r="P44" s="127" t="str">
        <f>IF(F38=0," ",(F44+K44)/2)</f>
        <v xml:space="preserve"> </v>
      </c>
      <c r="Q44" s="128"/>
      <c r="R44" s="29" t="s">
        <v>0</v>
      </c>
      <c r="S44" s="19"/>
      <c r="T44" s="24"/>
    </row>
    <row r="45" spans="1:22" ht="15" x14ac:dyDescent="0.35">
      <c r="A45" s="115" t="s">
        <v>117</v>
      </c>
      <c r="B45" s="116"/>
      <c r="C45" s="116"/>
      <c r="D45" s="116"/>
      <c r="E45" s="117"/>
      <c r="F45" s="118"/>
      <c r="G45" s="119"/>
      <c r="H45" s="3"/>
      <c r="I45" s="3"/>
      <c r="J45" s="23"/>
      <c r="K45" s="118"/>
      <c r="L45" s="119"/>
      <c r="M45" s="3"/>
      <c r="N45" s="3"/>
      <c r="O45" s="23"/>
      <c r="P45" s="22"/>
      <c r="Q45" s="3"/>
      <c r="R45" s="28"/>
      <c r="S45" s="3"/>
      <c r="T45" s="23"/>
    </row>
    <row r="46" spans="1:22" x14ac:dyDescent="0.25">
      <c r="A46" s="102" t="s">
        <v>35</v>
      </c>
      <c r="B46" s="103"/>
      <c r="C46" s="103"/>
      <c r="D46" s="103"/>
      <c r="E46" s="104"/>
      <c r="F46" s="22" t="s">
        <v>12</v>
      </c>
      <c r="G46" s="35"/>
      <c r="H46" s="3" t="s">
        <v>11</v>
      </c>
      <c r="I46" s="3"/>
      <c r="J46" s="23"/>
      <c r="K46" s="22" t="s">
        <v>12</v>
      </c>
      <c r="L46" s="35"/>
      <c r="M46" s="3" t="s">
        <v>11</v>
      </c>
      <c r="N46" s="3"/>
      <c r="O46" s="23"/>
      <c r="P46" s="22" t="s">
        <v>12</v>
      </c>
      <c r="Q46" s="35"/>
      <c r="R46" s="3" t="s">
        <v>11</v>
      </c>
      <c r="S46" s="3"/>
      <c r="T46" s="23"/>
    </row>
    <row r="48" spans="1:22" ht="27" customHeight="1" x14ac:dyDescent="0.25">
      <c r="A48" s="18" t="s">
        <v>34</v>
      </c>
      <c r="B48" s="19"/>
      <c r="C48" s="19"/>
      <c r="D48" s="19"/>
      <c r="E48" s="24"/>
      <c r="F48" s="79" t="s">
        <v>202</v>
      </c>
      <c r="G48" s="80"/>
      <c r="H48" s="80"/>
      <c r="I48" s="80"/>
      <c r="J48" s="80"/>
      <c r="K48" s="80"/>
      <c r="L48" s="80"/>
      <c r="M48" s="80"/>
      <c r="N48" s="80"/>
      <c r="O48" s="80"/>
      <c r="P48" s="80"/>
      <c r="Q48" s="80"/>
      <c r="R48" s="80"/>
      <c r="S48" s="80"/>
      <c r="T48" s="81"/>
    </row>
    <row r="49" spans="1:20" ht="14.25" customHeight="1" x14ac:dyDescent="0.25">
      <c r="A49" s="20"/>
      <c r="E49" s="21"/>
      <c r="F49" s="79" t="s">
        <v>126</v>
      </c>
      <c r="G49" s="80"/>
      <c r="H49" s="80"/>
      <c r="I49" s="80"/>
      <c r="J49" s="80"/>
      <c r="K49" s="80"/>
      <c r="L49" s="80"/>
      <c r="M49" s="80"/>
      <c r="N49" s="80"/>
      <c r="O49" s="80"/>
      <c r="P49" s="80"/>
      <c r="Q49" s="80"/>
      <c r="R49" s="80"/>
      <c r="S49" s="80"/>
      <c r="T49" s="81"/>
    </row>
    <row r="50" spans="1:20" ht="33" customHeight="1" x14ac:dyDescent="0.25">
      <c r="A50" s="134" t="s">
        <v>203</v>
      </c>
      <c r="B50" s="78"/>
      <c r="C50" s="78"/>
      <c r="D50" s="78"/>
      <c r="E50" s="78"/>
      <c r="F50" s="78"/>
      <c r="G50" s="78"/>
      <c r="H50" s="78"/>
      <c r="I50" s="78"/>
      <c r="J50" s="78"/>
      <c r="K50" s="78"/>
      <c r="L50" s="78"/>
      <c r="M50" s="78"/>
      <c r="N50" s="78"/>
      <c r="O50" s="78"/>
      <c r="P50" s="78"/>
      <c r="Q50" s="78"/>
      <c r="R50" s="78"/>
      <c r="S50" s="78"/>
      <c r="T50" s="78"/>
    </row>
    <row r="51" spans="1:20" ht="8.4" customHeight="1" x14ac:dyDescent="0.25"/>
    <row r="52" spans="1:20" ht="26.4" x14ac:dyDescent="0.4">
      <c r="A52" s="2" t="s">
        <v>61</v>
      </c>
      <c r="B52" s="4"/>
      <c r="C52" s="4"/>
      <c r="D52" s="4"/>
      <c r="T52" s="37" t="s">
        <v>18</v>
      </c>
    </row>
    <row r="53" spans="1:20" ht="8.4" customHeight="1" x14ac:dyDescent="0.25">
      <c r="A53" s="4"/>
      <c r="B53" s="4"/>
      <c r="C53" s="4"/>
      <c r="D53" s="4"/>
    </row>
    <row r="54" spans="1:20" x14ac:dyDescent="0.25">
      <c r="A54" s="132" t="s">
        <v>43</v>
      </c>
      <c r="B54" s="132"/>
      <c r="C54" s="132"/>
      <c r="D54" s="132"/>
      <c r="E54" s="132"/>
      <c r="F54" s="132"/>
      <c r="G54" s="132"/>
      <c r="H54" s="132"/>
      <c r="I54" s="132"/>
      <c r="J54" s="132"/>
      <c r="K54" s="132" t="s">
        <v>44</v>
      </c>
      <c r="L54" s="132"/>
      <c r="M54" s="132"/>
      <c r="N54" s="132"/>
      <c r="O54" s="132"/>
      <c r="P54" s="132"/>
      <c r="Q54" s="132"/>
      <c r="R54" s="132"/>
      <c r="S54" s="132"/>
      <c r="T54" s="132"/>
    </row>
    <row r="55" spans="1:20" ht="31.5" customHeight="1" x14ac:dyDescent="0.25">
      <c r="A55" s="133" t="s">
        <v>45</v>
      </c>
      <c r="B55" s="133"/>
      <c r="C55" s="133"/>
      <c r="D55" s="133"/>
      <c r="E55" s="133"/>
      <c r="F55" s="133" t="s">
        <v>124</v>
      </c>
      <c r="G55" s="133"/>
      <c r="H55" s="133"/>
      <c r="I55" s="133"/>
      <c r="J55" s="133"/>
      <c r="K55" s="133" t="s">
        <v>45</v>
      </c>
      <c r="L55" s="133"/>
      <c r="M55" s="133"/>
      <c r="N55" s="133"/>
      <c r="O55" s="133"/>
      <c r="P55" s="133" t="s">
        <v>125</v>
      </c>
      <c r="Q55" s="133"/>
      <c r="R55" s="133"/>
      <c r="S55" s="133"/>
      <c r="T55" s="133"/>
    </row>
    <row r="56" spans="1:20" x14ac:dyDescent="0.25">
      <c r="A56" s="129"/>
      <c r="B56" s="130"/>
      <c r="C56" s="130"/>
      <c r="D56" s="130"/>
      <c r="E56" s="131"/>
      <c r="F56" s="129"/>
      <c r="G56" s="130"/>
      <c r="H56" s="130"/>
      <c r="I56" s="130"/>
      <c r="J56" s="131"/>
      <c r="K56" s="129"/>
      <c r="L56" s="130"/>
      <c r="M56" s="130"/>
      <c r="N56" s="130"/>
      <c r="O56" s="131"/>
      <c r="P56" s="129"/>
      <c r="Q56" s="130"/>
      <c r="R56" s="130"/>
      <c r="S56" s="130"/>
      <c r="T56" s="131"/>
    </row>
    <row r="57" spans="1:20" x14ac:dyDescent="0.25">
      <c r="A57" s="129"/>
      <c r="B57" s="130"/>
      <c r="C57" s="130"/>
      <c r="D57" s="130"/>
      <c r="E57" s="131"/>
      <c r="F57" s="129"/>
      <c r="G57" s="130"/>
      <c r="H57" s="130"/>
      <c r="I57" s="130"/>
      <c r="J57" s="131"/>
      <c r="K57" s="129"/>
      <c r="L57" s="130"/>
      <c r="M57" s="130"/>
      <c r="N57" s="130"/>
      <c r="O57" s="131"/>
      <c r="P57" s="129"/>
      <c r="Q57" s="130"/>
      <c r="R57" s="130"/>
      <c r="S57" s="130"/>
      <c r="T57" s="131"/>
    </row>
    <row r="58" spans="1:20" x14ac:dyDescent="0.25">
      <c r="A58" s="129"/>
      <c r="B58" s="130"/>
      <c r="C58" s="130"/>
      <c r="D58" s="130"/>
      <c r="E58" s="131"/>
      <c r="F58" s="129"/>
      <c r="G58" s="130"/>
      <c r="H58" s="130"/>
      <c r="I58" s="130"/>
      <c r="J58" s="131"/>
      <c r="K58" s="129"/>
      <c r="L58" s="130"/>
      <c r="M58" s="130"/>
      <c r="N58" s="130"/>
      <c r="O58" s="131"/>
      <c r="P58" s="129"/>
      <c r="Q58" s="130"/>
      <c r="R58" s="130"/>
      <c r="S58" s="130"/>
      <c r="T58" s="131"/>
    </row>
    <row r="59" spans="1:20" x14ac:dyDescent="0.25">
      <c r="A59" s="129"/>
      <c r="B59" s="130"/>
      <c r="C59" s="130"/>
      <c r="D59" s="130"/>
      <c r="E59" s="131"/>
      <c r="F59" s="129"/>
      <c r="G59" s="130"/>
      <c r="H59" s="130"/>
      <c r="I59" s="130"/>
      <c r="J59" s="131"/>
      <c r="K59" s="129"/>
      <c r="L59" s="130"/>
      <c r="M59" s="130"/>
      <c r="N59" s="130"/>
      <c r="O59" s="131"/>
      <c r="P59" s="129"/>
      <c r="Q59" s="130"/>
      <c r="R59" s="130"/>
      <c r="S59" s="130"/>
      <c r="T59" s="131"/>
    </row>
    <row r="60" spans="1:20" x14ac:dyDescent="0.25">
      <c r="A60" s="129"/>
      <c r="B60" s="130"/>
      <c r="C60" s="130"/>
      <c r="D60" s="130"/>
      <c r="E60" s="131"/>
      <c r="F60" s="129"/>
      <c r="G60" s="130"/>
      <c r="H60" s="130"/>
      <c r="I60" s="130"/>
      <c r="J60" s="131"/>
      <c r="K60" s="129"/>
      <c r="L60" s="130"/>
      <c r="M60" s="130"/>
      <c r="N60" s="130"/>
      <c r="O60" s="131"/>
      <c r="P60" s="129"/>
      <c r="Q60" s="130"/>
      <c r="R60" s="130"/>
      <c r="S60" s="130"/>
      <c r="T60" s="131"/>
    </row>
    <row r="61" spans="1:20" x14ac:dyDescent="0.25">
      <c r="A61" s="129"/>
      <c r="B61" s="130"/>
      <c r="C61" s="130"/>
      <c r="D61" s="130"/>
      <c r="E61" s="131"/>
      <c r="F61" s="129"/>
      <c r="G61" s="130"/>
      <c r="H61" s="130"/>
      <c r="I61" s="130"/>
      <c r="J61" s="131"/>
      <c r="K61" s="129"/>
      <c r="L61" s="130"/>
      <c r="M61" s="130"/>
      <c r="N61" s="130"/>
      <c r="O61" s="131"/>
      <c r="P61" s="129"/>
      <c r="Q61" s="130"/>
      <c r="R61" s="130"/>
      <c r="S61" s="130"/>
      <c r="T61" s="131"/>
    </row>
    <row r="62" spans="1:20" x14ac:dyDescent="0.25">
      <c r="A62" s="129"/>
      <c r="B62" s="130"/>
      <c r="C62" s="130"/>
      <c r="D62" s="130"/>
      <c r="E62" s="131"/>
      <c r="F62" s="129"/>
      <c r="G62" s="130"/>
      <c r="H62" s="130"/>
      <c r="I62" s="130"/>
      <c r="J62" s="131"/>
      <c r="K62" s="129"/>
      <c r="L62" s="130"/>
      <c r="M62" s="130"/>
      <c r="N62" s="130"/>
      <c r="O62" s="131"/>
      <c r="P62" s="129"/>
      <c r="Q62" s="130"/>
      <c r="R62" s="130"/>
      <c r="S62" s="130"/>
      <c r="T62" s="131"/>
    </row>
    <row r="63" spans="1:20" x14ac:dyDescent="0.25">
      <c r="A63" s="129"/>
      <c r="B63" s="130"/>
      <c r="C63" s="130"/>
      <c r="D63" s="130"/>
      <c r="E63" s="131"/>
      <c r="F63" s="129"/>
      <c r="G63" s="130"/>
      <c r="H63" s="130"/>
      <c r="I63" s="130"/>
      <c r="J63" s="131"/>
      <c r="K63" s="129"/>
      <c r="L63" s="130"/>
      <c r="M63" s="130"/>
      <c r="N63" s="130"/>
      <c r="O63" s="131"/>
      <c r="P63" s="129"/>
      <c r="Q63" s="130"/>
      <c r="R63" s="130"/>
      <c r="S63" s="130"/>
      <c r="T63" s="131"/>
    </row>
    <row r="64" spans="1:20" x14ac:dyDescent="0.25">
      <c r="A64" s="129"/>
      <c r="B64" s="130"/>
      <c r="C64" s="130"/>
      <c r="D64" s="130"/>
      <c r="E64" s="131"/>
      <c r="F64" s="129"/>
      <c r="G64" s="130"/>
      <c r="H64" s="130"/>
      <c r="I64" s="130"/>
      <c r="J64" s="131"/>
      <c r="K64" s="129"/>
      <c r="L64" s="130"/>
      <c r="M64" s="130"/>
      <c r="N64" s="130"/>
      <c r="O64" s="131"/>
      <c r="P64" s="129"/>
      <c r="Q64" s="130"/>
      <c r="R64" s="130"/>
      <c r="S64" s="130"/>
      <c r="T64" s="131"/>
    </row>
    <row r="65" spans="1:20" x14ac:dyDescent="0.25">
      <c r="A65" s="129"/>
      <c r="B65" s="130"/>
      <c r="C65" s="130"/>
      <c r="D65" s="130"/>
      <c r="E65" s="131"/>
      <c r="F65" s="129"/>
      <c r="G65" s="130"/>
      <c r="H65" s="130"/>
      <c r="I65" s="130"/>
      <c r="J65" s="131"/>
      <c r="K65" s="129"/>
      <c r="L65" s="130"/>
      <c r="M65" s="130"/>
      <c r="N65" s="130"/>
      <c r="O65" s="131"/>
      <c r="P65" s="129"/>
      <c r="Q65" s="130"/>
      <c r="R65" s="130"/>
      <c r="S65" s="130"/>
      <c r="T65" s="131"/>
    </row>
    <row r="66" spans="1:20" ht="16.8" x14ac:dyDescent="0.3">
      <c r="A66" s="102" t="s">
        <v>65</v>
      </c>
      <c r="B66" s="103"/>
      <c r="C66" s="103"/>
      <c r="D66" s="103"/>
      <c r="E66" s="104"/>
      <c r="F66" s="136" t="str">
        <f>IF(A56=0," ",(RSQ(A56:A65,F56:F65)))</f>
        <v xml:space="preserve"> </v>
      </c>
      <c r="G66" s="137"/>
      <c r="H66" s="137"/>
      <c r="I66" s="137"/>
      <c r="J66" s="138"/>
      <c r="K66" s="38"/>
      <c r="L66" s="25"/>
      <c r="M66" s="25"/>
      <c r="N66" s="25"/>
      <c r="O66" s="26"/>
      <c r="P66" s="136" t="str">
        <f>IF(K56=0," ",(RSQ(K56:K65,P56:P65)))</f>
        <v xml:space="preserve"> </v>
      </c>
      <c r="Q66" s="137"/>
      <c r="R66" s="137"/>
      <c r="S66" s="137"/>
      <c r="T66" s="138"/>
    </row>
    <row r="67" spans="1:20" x14ac:dyDescent="0.25">
      <c r="B67" s="4"/>
      <c r="C67" s="4"/>
      <c r="D67" s="4"/>
    </row>
  </sheetData>
  <sheetProtection algorithmName="SHA-512" hashValue="58QWm3/Lfe7U+KNjZHNE6+1wAq0tMkj8lClIA+yM/ZCaHvUfdIsQfv53et018Hqx6DiXZrvDSl0zeRRkO7mTZg==" saltValue="i1508HIlkrSnDkMYDGSnHA==" spinCount="100000" sheet="1" objects="1" scenarios="1"/>
  <mergeCells count="113">
    <mergeCell ref="A65:E65"/>
    <mergeCell ref="F65:J65"/>
    <mergeCell ref="K65:O65"/>
    <mergeCell ref="P65:T65"/>
    <mergeCell ref="A66:E66"/>
    <mergeCell ref="F66:J66"/>
    <mergeCell ref="P66:T66"/>
    <mergeCell ref="A63:E63"/>
    <mergeCell ref="F63:J63"/>
    <mergeCell ref="K63:O63"/>
    <mergeCell ref="P63:T63"/>
    <mergeCell ref="A64:E64"/>
    <mergeCell ref="F64:J64"/>
    <mergeCell ref="K64:O64"/>
    <mergeCell ref="P64:T64"/>
    <mergeCell ref="A61:E61"/>
    <mergeCell ref="F61:J61"/>
    <mergeCell ref="K61:O61"/>
    <mergeCell ref="P61:T61"/>
    <mergeCell ref="A62:E62"/>
    <mergeCell ref="F62:J62"/>
    <mergeCell ref="K62:O62"/>
    <mergeCell ref="P62:T62"/>
    <mergeCell ref="A59:E59"/>
    <mergeCell ref="F59:J59"/>
    <mergeCell ref="K59:O59"/>
    <mergeCell ref="P59:T59"/>
    <mergeCell ref="A60:E60"/>
    <mergeCell ref="F60:J60"/>
    <mergeCell ref="K60:O60"/>
    <mergeCell ref="P60:T60"/>
    <mergeCell ref="A57:E57"/>
    <mergeCell ref="F57:J57"/>
    <mergeCell ref="K57:O57"/>
    <mergeCell ref="P57:T57"/>
    <mergeCell ref="A58:E58"/>
    <mergeCell ref="F58:J58"/>
    <mergeCell ref="K58:O58"/>
    <mergeCell ref="P58:T58"/>
    <mergeCell ref="A55:E55"/>
    <mergeCell ref="F55:J55"/>
    <mergeCell ref="K55:O55"/>
    <mergeCell ref="P55:T55"/>
    <mergeCell ref="A56:E56"/>
    <mergeCell ref="F56:J56"/>
    <mergeCell ref="K56:O56"/>
    <mergeCell ref="P56:T56"/>
    <mergeCell ref="A46:E46"/>
    <mergeCell ref="F48:T48"/>
    <mergeCell ref="F49:T49"/>
    <mergeCell ref="A50:T50"/>
    <mergeCell ref="A54:J54"/>
    <mergeCell ref="K54:T54"/>
    <mergeCell ref="A44:E44"/>
    <mergeCell ref="F44:G44"/>
    <mergeCell ref="K44:L44"/>
    <mergeCell ref="P44:Q44"/>
    <mergeCell ref="A45:E45"/>
    <mergeCell ref="F45:G45"/>
    <mergeCell ref="K45:L45"/>
    <mergeCell ref="A42:E42"/>
    <mergeCell ref="F42:G42"/>
    <mergeCell ref="K42:L42"/>
    <mergeCell ref="A43:E43"/>
    <mergeCell ref="F43:G43"/>
    <mergeCell ref="K43:L43"/>
    <mergeCell ref="A40:E40"/>
    <mergeCell ref="F40:G40"/>
    <mergeCell ref="K40:L40"/>
    <mergeCell ref="A41:E41"/>
    <mergeCell ref="F41:G41"/>
    <mergeCell ref="K41:L41"/>
    <mergeCell ref="A38:E38"/>
    <mergeCell ref="F38:G38"/>
    <mergeCell ref="K38:L38"/>
    <mergeCell ref="A39:E39"/>
    <mergeCell ref="F39:G39"/>
    <mergeCell ref="K39:L39"/>
    <mergeCell ref="A35:E35"/>
    <mergeCell ref="F35:G35"/>
    <mergeCell ref="A37:E37"/>
    <mergeCell ref="F37:J37"/>
    <mergeCell ref="K37:O37"/>
    <mergeCell ref="K35:O35"/>
    <mergeCell ref="P37:T37"/>
    <mergeCell ref="A33:E33"/>
    <mergeCell ref="F33:G33"/>
    <mergeCell ref="K33:O33"/>
    <mergeCell ref="P33:Q33"/>
    <mergeCell ref="A34:E34"/>
    <mergeCell ref="F34:G34"/>
    <mergeCell ref="K34:O34"/>
    <mergeCell ref="P34:Q34"/>
    <mergeCell ref="P35:Q35"/>
    <mergeCell ref="A32:E32"/>
    <mergeCell ref="F32:G32"/>
    <mergeCell ref="P32:Q32"/>
    <mergeCell ref="G20:T20"/>
    <mergeCell ref="G22:T22"/>
    <mergeCell ref="G23:T23"/>
    <mergeCell ref="G25:T25"/>
    <mergeCell ref="G26:T26"/>
    <mergeCell ref="A30:E30"/>
    <mergeCell ref="F30:J30"/>
    <mergeCell ref="F1:T1"/>
    <mergeCell ref="G14:T14"/>
    <mergeCell ref="G16:T16"/>
    <mergeCell ref="G17:T17"/>
    <mergeCell ref="G18:T18"/>
    <mergeCell ref="G19:T19"/>
    <mergeCell ref="A31:E31"/>
    <mergeCell ref="F31:G31"/>
    <mergeCell ref="P31:Q31"/>
  </mergeCells>
  <pageMargins left="0.9055118110236221" right="0.47244094488188981" top="1.3779527559055118" bottom="0.78740157480314965" header="0.31496062992125984" footer="0.31496062992125984"/>
  <pageSetup paperSize="9" orientation="portrait" verticalDpi="1200" r:id="rId1"/>
  <headerFooter>
    <oddHeader xml:space="preserve">&amp;L&amp;G&amp;R&amp;12Formulario di verifica dell'ermeticità all'aria
Versione MZ 2024.3
</oddHeader>
    <oddFooter>&amp;R Pagina &amp;P</oddFooter>
  </headerFooter>
  <rowBreaks count="1" manualBreakCount="1">
    <brk id="49" max="16383" man="1"/>
  </rowBreaks>
  <drawing r:id="rId2"/>
  <legacyDrawingHF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7730AD-F0E7-402D-9F8C-E067E588EA2C}">
  <sheetPr codeName="Foglio12">
    <tabColor theme="3" tint="0.59999389629810485"/>
  </sheetPr>
  <dimension ref="A1:V67"/>
  <sheetViews>
    <sheetView view="pageLayout" zoomScaleNormal="100" workbookViewId="0">
      <selection activeCell="T6" sqref="T6"/>
    </sheetView>
  </sheetViews>
  <sheetFormatPr baseColWidth="10" defaultColWidth="11.44140625" defaultRowHeight="13.8" x14ac:dyDescent="0.25"/>
  <cols>
    <col min="1" max="4" width="4.33203125" style="1" customWidth="1"/>
    <col min="5" max="5" width="6.44140625" style="1" customWidth="1"/>
    <col min="6" max="19" width="4.33203125" style="1" customWidth="1"/>
    <col min="20" max="20" width="3.5546875" style="1" customWidth="1"/>
    <col min="21" max="22" width="11.44140625" style="1" hidden="1" customWidth="1"/>
    <col min="23" max="24" width="11.44140625" style="1" customWidth="1"/>
    <col min="25" max="16384" width="11.44140625" style="1"/>
  </cols>
  <sheetData>
    <row r="1" spans="1:20" x14ac:dyDescent="0.25">
      <c r="A1" s="1" t="s">
        <v>91</v>
      </c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</row>
    <row r="2" spans="1:20" ht="7.5" customHeight="1" x14ac:dyDescent="0.25"/>
    <row r="3" spans="1:20" ht="15.6" x14ac:dyDescent="0.3">
      <c r="A3" s="5" t="s">
        <v>178</v>
      </c>
    </row>
    <row r="4" spans="1:20" ht="7.5" customHeight="1" x14ac:dyDescent="0.25"/>
    <row r="5" spans="1:20" x14ac:dyDescent="0.25">
      <c r="A5" s="1" t="s">
        <v>51</v>
      </c>
      <c r="F5" s="70"/>
      <c r="G5" s="4" t="s">
        <v>177</v>
      </c>
    </row>
    <row r="6" spans="1:20" x14ac:dyDescent="0.25">
      <c r="A6" s="1" t="s">
        <v>52</v>
      </c>
      <c r="F6" s="70"/>
      <c r="G6" s="4" t="s">
        <v>50</v>
      </c>
    </row>
    <row r="7" spans="1:20" x14ac:dyDescent="0.25">
      <c r="F7" s="70"/>
      <c r="G7" s="4" t="s">
        <v>179</v>
      </c>
    </row>
    <row r="8" spans="1:20" ht="7.5" customHeight="1" x14ac:dyDescent="0.25"/>
    <row r="9" spans="1:20" x14ac:dyDescent="0.25">
      <c r="A9" s="1" t="s">
        <v>49</v>
      </c>
      <c r="F9" s="70"/>
      <c r="G9" s="4" t="s">
        <v>53</v>
      </c>
    </row>
    <row r="10" spans="1:20" x14ac:dyDescent="0.25">
      <c r="A10" s="1" t="s">
        <v>48</v>
      </c>
      <c r="F10" s="70"/>
      <c r="G10" s="4" t="s">
        <v>180</v>
      </c>
    </row>
    <row r="11" spans="1:20" x14ac:dyDescent="0.25">
      <c r="F11" s="70"/>
      <c r="G11" s="4" t="s">
        <v>54</v>
      </c>
    </row>
    <row r="12" spans="1:20" ht="15" customHeight="1" x14ac:dyDescent="0.3">
      <c r="F12" s="70"/>
      <c r="G12" s="66" t="s">
        <v>192</v>
      </c>
      <c r="H12"/>
    </row>
    <row r="13" spans="1:20" ht="7.5" customHeight="1" x14ac:dyDescent="0.3">
      <c r="G13"/>
      <c r="H13" s="4"/>
    </row>
    <row r="14" spans="1:20" x14ac:dyDescent="0.25">
      <c r="A14" s="1" t="s">
        <v>193</v>
      </c>
      <c r="F14" s="70"/>
      <c r="G14" s="101" t="s">
        <v>194</v>
      </c>
      <c r="H14" s="101"/>
      <c r="I14" s="101"/>
      <c r="J14" s="101"/>
      <c r="K14" s="101"/>
      <c r="L14" s="101"/>
      <c r="M14" s="101"/>
      <c r="N14" s="101"/>
      <c r="O14" s="101"/>
      <c r="P14" s="101"/>
      <c r="Q14" s="101"/>
      <c r="R14" s="101"/>
      <c r="S14" s="101"/>
      <c r="T14" s="101"/>
    </row>
    <row r="15" spans="1:20" ht="7.5" customHeight="1" x14ac:dyDescent="0.25"/>
    <row r="16" spans="1:20" x14ac:dyDescent="0.25">
      <c r="A16" s="1" t="s">
        <v>41</v>
      </c>
      <c r="F16" s="70"/>
      <c r="G16" s="101" t="s">
        <v>183</v>
      </c>
      <c r="H16" s="101"/>
      <c r="I16" s="101"/>
      <c r="J16" s="101"/>
      <c r="K16" s="101"/>
      <c r="L16" s="101"/>
      <c r="M16" s="101"/>
      <c r="N16" s="101"/>
      <c r="O16" s="101"/>
      <c r="P16" s="101"/>
      <c r="Q16" s="101"/>
      <c r="R16" s="101"/>
      <c r="S16" s="101"/>
      <c r="T16" s="101"/>
    </row>
    <row r="17" spans="1:22" x14ac:dyDescent="0.25">
      <c r="F17" s="70"/>
      <c r="G17" s="101" t="s">
        <v>184</v>
      </c>
      <c r="H17" s="101"/>
      <c r="I17" s="101"/>
      <c r="J17" s="101"/>
      <c r="K17" s="101"/>
      <c r="L17" s="101"/>
      <c r="M17" s="101"/>
      <c r="N17" s="101"/>
      <c r="O17" s="101"/>
      <c r="P17" s="101"/>
      <c r="Q17" s="101"/>
      <c r="R17" s="101"/>
      <c r="S17" s="101"/>
      <c r="T17" s="101"/>
    </row>
    <row r="18" spans="1:22" x14ac:dyDescent="0.25">
      <c r="F18" s="70"/>
      <c r="G18" s="101" t="s">
        <v>185</v>
      </c>
      <c r="H18" s="101"/>
      <c r="I18" s="101"/>
      <c r="J18" s="101"/>
      <c r="K18" s="101"/>
      <c r="L18" s="101"/>
      <c r="M18" s="101"/>
      <c r="N18" s="101"/>
      <c r="O18" s="101"/>
      <c r="P18" s="101"/>
      <c r="Q18" s="101"/>
      <c r="R18" s="101"/>
      <c r="S18" s="101"/>
      <c r="T18" s="101"/>
    </row>
    <row r="19" spans="1:22" x14ac:dyDescent="0.25">
      <c r="F19" s="70"/>
      <c r="G19" s="101" t="s">
        <v>186</v>
      </c>
      <c r="H19" s="101"/>
      <c r="I19" s="101"/>
      <c r="J19" s="101"/>
      <c r="K19" s="101"/>
      <c r="L19" s="101"/>
      <c r="M19" s="101"/>
      <c r="N19" s="101"/>
      <c r="O19" s="101"/>
      <c r="P19" s="101"/>
      <c r="Q19" s="101"/>
      <c r="R19" s="101"/>
      <c r="S19" s="101"/>
      <c r="T19" s="101"/>
    </row>
    <row r="20" spans="1:22" x14ac:dyDescent="0.25">
      <c r="F20" s="70"/>
      <c r="G20" s="101" t="s">
        <v>187</v>
      </c>
      <c r="H20" s="101"/>
      <c r="I20" s="101"/>
      <c r="J20" s="101"/>
      <c r="K20" s="101"/>
      <c r="L20" s="101"/>
      <c r="M20" s="101"/>
      <c r="N20" s="101"/>
      <c r="O20" s="101"/>
      <c r="P20" s="101"/>
      <c r="Q20" s="101"/>
      <c r="R20" s="101"/>
      <c r="S20" s="101"/>
      <c r="T20" s="101"/>
    </row>
    <row r="21" spans="1:22" ht="7.5" customHeight="1" x14ac:dyDescent="0.25">
      <c r="G21" s="4"/>
    </row>
    <row r="22" spans="1:22" x14ac:dyDescent="0.25">
      <c r="A22" s="1" t="s">
        <v>40</v>
      </c>
      <c r="F22" s="70"/>
      <c r="G22" s="101" t="s">
        <v>114</v>
      </c>
      <c r="H22" s="101"/>
      <c r="I22" s="101"/>
      <c r="J22" s="101"/>
      <c r="K22" s="101"/>
      <c r="L22" s="101"/>
      <c r="M22" s="101"/>
      <c r="N22" s="101"/>
      <c r="O22" s="101"/>
      <c r="P22" s="101"/>
      <c r="Q22" s="101"/>
      <c r="R22" s="101"/>
      <c r="S22" s="101"/>
      <c r="T22" s="101"/>
    </row>
    <row r="23" spans="1:22" x14ac:dyDescent="0.25">
      <c r="F23" s="70"/>
      <c r="G23" s="101" t="s">
        <v>188</v>
      </c>
      <c r="H23" s="101"/>
      <c r="I23" s="101"/>
      <c r="J23" s="101"/>
      <c r="K23" s="101"/>
      <c r="L23" s="101"/>
      <c r="M23" s="101"/>
      <c r="N23" s="101"/>
      <c r="O23" s="101"/>
      <c r="P23" s="101"/>
      <c r="Q23" s="101"/>
      <c r="R23" s="101"/>
      <c r="S23" s="101"/>
      <c r="T23" s="101"/>
    </row>
    <row r="24" spans="1:22" ht="7.5" customHeight="1" x14ac:dyDescent="0.25">
      <c r="G24" s="66"/>
      <c r="H24" s="66"/>
      <c r="I24" s="66"/>
      <c r="J24" s="66"/>
      <c r="K24" s="66"/>
      <c r="L24" s="66"/>
      <c r="M24" s="66"/>
      <c r="N24" s="66"/>
      <c r="O24" s="66"/>
      <c r="P24" s="66"/>
      <c r="Q24" s="66"/>
      <c r="R24" s="66"/>
      <c r="S24" s="66"/>
      <c r="T24" s="66"/>
    </row>
    <row r="25" spans="1:22" x14ac:dyDescent="0.25">
      <c r="A25" s="1" t="s">
        <v>195</v>
      </c>
      <c r="F25" s="63"/>
      <c r="G25" s="101" t="s">
        <v>190</v>
      </c>
      <c r="H25" s="101"/>
      <c r="I25" s="101"/>
      <c r="J25" s="101"/>
      <c r="K25" s="101"/>
      <c r="L25" s="101"/>
      <c r="M25" s="101"/>
      <c r="N25" s="101"/>
      <c r="O25" s="101"/>
      <c r="P25" s="101"/>
      <c r="Q25" s="101"/>
      <c r="R25" s="101"/>
      <c r="S25" s="101"/>
      <c r="T25" s="101"/>
    </row>
    <row r="26" spans="1:22" x14ac:dyDescent="0.25">
      <c r="F26" s="63"/>
      <c r="G26" s="101" t="s">
        <v>191</v>
      </c>
      <c r="H26" s="101"/>
      <c r="I26" s="101"/>
      <c r="J26" s="101"/>
      <c r="K26" s="101"/>
      <c r="L26" s="101"/>
      <c r="M26" s="101"/>
      <c r="N26" s="101"/>
      <c r="O26" s="101"/>
      <c r="P26" s="101"/>
      <c r="Q26" s="101"/>
      <c r="R26" s="101"/>
      <c r="S26" s="101"/>
      <c r="T26" s="101"/>
    </row>
    <row r="28" spans="1:22" x14ac:dyDescent="0.25">
      <c r="A28" s="17" t="s">
        <v>27</v>
      </c>
    </row>
    <row r="29" spans="1:22" x14ac:dyDescent="0.25">
      <c r="A29" s="17"/>
    </row>
    <row r="30" spans="1:22" ht="18.600000000000001" customHeight="1" x14ac:dyDescent="0.25">
      <c r="A30" s="102" t="s">
        <v>28</v>
      </c>
      <c r="B30" s="103"/>
      <c r="C30" s="103"/>
      <c r="D30" s="103"/>
      <c r="E30" s="104"/>
      <c r="F30" s="107"/>
      <c r="G30" s="108"/>
      <c r="H30" s="108"/>
      <c r="I30" s="108"/>
      <c r="J30" s="109"/>
    </row>
    <row r="31" spans="1:22" ht="17.399999999999999" x14ac:dyDescent="0.35">
      <c r="A31" s="102" t="s">
        <v>196</v>
      </c>
      <c r="B31" s="103"/>
      <c r="C31" s="103"/>
      <c r="D31" s="103"/>
      <c r="E31" s="104"/>
      <c r="F31" s="105"/>
      <c r="G31" s="106"/>
      <c r="H31" s="25" t="s">
        <v>6</v>
      </c>
      <c r="I31" s="25"/>
      <c r="J31" s="26"/>
      <c r="K31" s="27" t="s">
        <v>32</v>
      </c>
      <c r="L31" s="25"/>
      <c r="M31" s="25"/>
      <c r="N31" s="25"/>
      <c r="O31" s="26"/>
      <c r="P31" s="105"/>
      <c r="Q31" s="106"/>
      <c r="R31" s="25" t="s">
        <v>13</v>
      </c>
      <c r="S31" s="25"/>
      <c r="T31" s="26"/>
      <c r="U31" s="1">
        <f>IF(Verifica!$F$31="Minergie",V31,IF(Verifica!$F$31="Minergie-P",V32,IF(Verifica!$F$31="Minergie-A",V33,0)))</f>
        <v>0</v>
      </c>
      <c r="V31" s="1">
        <f>IF(Verifica!$F$33="Nuove costruzioni",(F31*1.2+F33*12+F34*6)/(F31+F33+F34),IF(Verifica!$F$33="Ammodernamenti",(F32*1.6+F33*12+F34*6)/SUM(F32:F34),IF(Verifica!$F$33="Nuove costruzioni / Ammodernamenti",(F31*0.8+F32*1.6+F33*12+F34*6)/SUM(F31:F34),0)))</f>
        <v>0</v>
      </c>
    </row>
    <row r="32" spans="1:22" ht="17.399999999999999" x14ac:dyDescent="0.35">
      <c r="A32" s="102" t="s">
        <v>197</v>
      </c>
      <c r="B32" s="103"/>
      <c r="C32" s="103"/>
      <c r="D32" s="103"/>
      <c r="E32" s="104"/>
      <c r="F32" s="105"/>
      <c r="G32" s="106"/>
      <c r="H32" s="25" t="s">
        <v>6</v>
      </c>
      <c r="I32" s="25"/>
      <c r="J32" s="26"/>
      <c r="K32" s="27" t="s">
        <v>30</v>
      </c>
      <c r="L32" s="25"/>
      <c r="M32" s="25"/>
      <c r="N32" s="25"/>
      <c r="O32" s="26"/>
      <c r="P32" s="105"/>
      <c r="Q32" s="106"/>
      <c r="R32" s="25" t="s">
        <v>13</v>
      </c>
      <c r="S32" s="25"/>
      <c r="T32" s="26"/>
      <c r="V32" s="1">
        <f>IF(Verifica!$F$33="Nuove costruzioni",(F31*0.8+F33*12+F34*6)/(F31+F33+F34),IF(Verifica!$F$33="Ammodernamenti",(F32*1.6+F33*12+F34*6)/SUM(F32:F34),IF(Verifica!$F$33="Nuove costruzioni / Ammodernamenti",(F31*0.8+F32*1.6+F33*12+F34*6)/SUM(F31:F34),0)))</f>
        <v>0</v>
      </c>
    </row>
    <row r="33" spans="1:22" ht="16.2" x14ac:dyDescent="0.25">
      <c r="A33" s="102" t="s">
        <v>198</v>
      </c>
      <c r="B33" s="103"/>
      <c r="C33" s="103"/>
      <c r="D33" s="103"/>
      <c r="E33" s="104"/>
      <c r="F33" s="105"/>
      <c r="G33" s="106"/>
      <c r="H33" s="25" t="s">
        <v>6</v>
      </c>
      <c r="I33" s="25"/>
      <c r="J33" s="26"/>
      <c r="K33" s="102" t="s">
        <v>29</v>
      </c>
      <c r="L33" s="103"/>
      <c r="M33" s="103"/>
      <c r="N33" s="103"/>
      <c r="O33" s="104"/>
      <c r="P33" s="105"/>
      <c r="Q33" s="106"/>
      <c r="R33" s="25" t="s">
        <v>14</v>
      </c>
      <c r="S33" s="25"/>
      <c r="T33" s="26"/>
      <c r="V33" s="1">
        <f>IF(Verifica!$F$33="Nuove costruzioni",(F31*0.8+F33*12+F34*6)/(F31+F33+F34),IF(Verifica!$F$33="Ammodernamenti",(F32*1.6+F33*12+F34*6)/SUM(F32:F34),IF(Verifica!$F$33="Nuove costruzioni / Ammodernamenti",(F31*0.8+F32*1.6+F33*12+F34*6)/SUM(F31:F34),0)))</f>
        <v>0</v>
      </c>
    </row>
    <row r="34" spans="1:22" ht="16.2" x14ac:dyDescent="0.25">
      <c r="A34" s="102" t="s">
        <v>199</v>
      </c>
      <c r="B34" s="103"/>
      <c r="C34" s="103"/>
      <c r="D34" s="103"/>
      <c r="E34" s="104"/>
      <c r="F34" s="105"/>
      <c r="G34" s="106"/>
      <c r="H34" s="25" t="s">
        <v>6</v>
      </c>
      <c r="I34" s="25"/>
      <c r="J34" s="26"/>
      <c r="K34" s="102" t="s">
        <v>31</v>
      </c>
      <c r="L34" s="103"/>
      <c r="M34" s="103"/>
      <c r="N34" s="103"/>
      <c r="O34" s="104"/>
      <c r="P34" s="105"/>
      <c r="Q34" s="106"/>
      <c r="R34" s="25" t="s">
        <v>7</v>
      </c>
      <c r="S34" s="25"/>
      <c r="T34" s="26"/>
    </row>
    <row r="35" spans="1:22" ht="16.2" x14ac:dyDescent="0.35">
      <c r="A35" s="102" t="s">
        <v>209</v>
      </c>
      <c r="B35" s="103"/>
      <c r="C35" s="103"/>
      <c r="D35" s="103"/>
      <c r="E35" s="104"/>
      <c r="F35" s="113" t="str">
        <f>IF(F31=0," ",SUM(F31:G34))</f>
        <v xml:space="preserve"> </v>
      </c>
      <c r="G35" s="114"/>
      <c r="H35" s="25" t="s">
        <v>6</v>
      </c>
      <c r="I35" s="25"/>
      <c r="J35" s="26"/>
      <c r="K35" s="102" t="s">
        <v>115</v>
      </c>
      <c r="L35" s="103"/>
      <c r="M35" s="103"/>
      <c r="N35" s="103"/>
      <c r="O35" s="104"/>
      <c r="P35" s="105"/>
      <c r="Q35" s="106"/>
      <c r="R35" s="25" t="s">
        <v>208</v>
      </c>
      <c r="S35" s="25"/>
      <c r="T35" s="26"/>
    </row>
    <row r="37" spans="1:22" x14ac:dyDescent="0.25">
      <c r="A37" s="102"/>
      <c r="B37" s="103"/>
      <c r="C37" s="103"/>
      <c r="D37" s="103"/>
      <c r="E37" s="104"/>
      <c r="F37" s="110" t="s">
        <v>42</v>
      </c>
      <c r="G37" s="111"/>
      <c r="H37" s="111"/>
      <c r="I37" s="111"/>
      <c r="J37" s="112"/>
      <c r="K37" s="110" t="s">
        <v>33</v>
      </c>
      <c r="L37" s="111"/>
      <c r="M37" s="111"/>
      <c r="N37" s="111"/>
      <c r="O37" s="112"/>
      <c r="P37" s="110" t="s">
        <v>200</v>
      </c>
      <c r="Q37" s="111"/>
      <c r="R37" s="111"/>
      <c r="S37" s="111"/>
      <c r="T37" s="112"/>
    </row>
    <row r="38" spans="1:22" ht="16.2" x14ac:dyDescent="0.35">
      <c r="A38" s="102" t="s">
        <v>39</v>
      </c>
      <c r="B38" s="103"/>
      <c r="C38" s="103"/>
      <c r="D38" s="103"/>
      <c r="E38" s="104"/>
      <c r="F38" s="105"/>
      <c r="G38" s="106"/>
      <c r="H38" s="25" t="s">
        <v>8</v>
      </c>
      <c r="I38" s="25"/>
      <c r="J38" s="26"/>
      <c r="K38" s="105"/>
      <c r="L38" s="106"/>
      <c r="M38" s="25" t="s">
        <v>8</v>
      </c>
      <c r="N38" s="25"/>
      <c r="O38" s="26"/>
      <c r="P38" s="20"/>
      <c r="T38" s="21"/>
    </row>
    <row r="39" spans="1:22" ht="17.399999999999999" x14ac:dyDescent="0.35">
      <c r="A39" s="102" t="s">
        <v>38</v>
      </c>
      <c r="B39" s="103"/>
      <c r="C39" s="103"/>
      <c r="D39" s="103"/>
      <c r="E39" s="104"/>
      <c r="F39" s="105"/>
      <c r="G39" s="106"/>
      <c r="H39" s="25" t="s">
        <v>9</v>
      </c>
      <c r="I39" s="25"/>
      <c r="J39" s="26"/>
      <c r="K39" s="105"/>
      <c r="L39" s="106"/>
      <c r="M39" s="25" t="s">
        <v>9</v>
      </c>
      <c r="N39" s="25"/>
      <c r="O39" s="26"/>
      <c r="P39" s="20"/>
      <c r="T39" s="21"/>
    </row>
    <row r="40" spans="1:22" ht="16.2" x14ac:dyDescent="0.25">
      <c r="A40" s="120" t="s">
        <v>201</v>
      </c>
      <c r="B40" s="121"/>
      <c r="C40" s="121"/>
      <c r="D40" s="121"/>
      <c r="E40" s="122"/>
      <c r="F40" s="125"/>
      <c r="G40" s="126"/>
      <c r="H40" s="1" t="s">
        <v>10</v>
      </c>
      <c r="J40" s="21"/>
      <c r="K40" s="125"/>
      <c r="L40" s="126"/>
      <c r="M40" s="1" t="s">
        <v>10</v>
      </c>
      <c r="O40" s="21"/>
      <c r="P40" s="20"/>
      <c r="T40" s="21"/>
    </row>
    <row r="41" spans="1:22" x14ac:dyDescent="0.25">
      <c r="A41" s="115" t="s">
        <v>36</v>
      </c>
      <c r="B41" s="116"/>
      <c r="C41" s="116"/>
      <c r="D41" s="116"/>
      <c r="E41" s="117"/>
      <c r="F41" s="118"/>
      <c r="G41" s="119"/>
      <c r="H41" s="3"/>
      <c r="I41" s="3"/>
      <c r="J41" s="23"/>
      <c r="K41" s="118"/>
      <c r="L41" s="119"/>
      <c r="M41" s="3"/>
      <c r="N41" s="3"/>
      <c r="O41" s="23"/>
      <c r="P41" s="20"/>
      <c r="T41" s="21"/>
    </row>
    <row r="42" spans="1:22" x14ac:dyDescent="0.25">
      <c r="A42" s="120" t="s">
        <v>37</v>
      </c>
      <c r="B42" s="121"/>
      <c r="C42" s="121"/>
      <c r="D42" s="121"/>
      <c r="E42" s="122"/>
      <c r="F42" s="123"/>
      <c r="G42" s="124"/>
      <c r="H42" s="1" t="s">
        <v>10</v>
      </c>
      <c r="J42" s="21"/>
      <c r="K42" s="123"/>
      <c r="L42" s="124"/>
      <c r="M42" s="1" t="s">
        <v>10</v>
      </c>
      <c r="O42" s="21"/>
      <c r="P42" s="20"/>
      <c r="T42" s="21"/>
    </row>
    <row r="43" spans="1:22" x14ac:dyDescent="0.25">
      <c r="A43" s="115" t="s">
        <v>4</v>
      </c>
      <c r="B43" s="116"/>
      <c r="C43" s="116"/>
      <c r="D43" s="116"/>
      <c r="E43" s="117"/>
      <c r="F43" s="118"/>
      <c r="G43" s="119"/>
      <c r="H43" s="3"/>
      <c r="I43" s="3"/>
      <c r="J43" s="23"/>
      <c r="K43" s="118"/>
      <c r="L43" s="119"/>
      <c r="M43" s="3"/>
      <c r="N43" s="3"/>
      <c r="O43" s="23"/>
      <c r="P43" s="20"/>
      <c r="T43" s="21"/>
    </row>
    <row r="44" spans="1:22" ht="16.2" x14ac:dyDescent="0.35">
      <c r="A44" s="120" t="s">
        <v>116</v>
      </c>
      <c r="B44" s="121"/>
      <c r="C44" s="121"/>
      <c r="D44" s="121"/>
      <c r="E44" s="122"/>
      <c r="F44" s="127" t="str">
        <f>IF(F38=0," ",F38/SUM(F31:G34))</f>
        <v xml:space="preserve"> </v>
      </c>
      <c r="G44" s="128"/>
      <c r="H44" s="1" t="s">
        <v>0</v>
      </c>
      <c r="J44" s="21"/>
      <c r="K44" s="127" t="str">
        <f>IF(K38=0," ",K38/SUM(F31:G34))</f>
        <v xml:space="preserve"> </v>
      </c>
      <c r="L44" s="128"/>
      <c r="M44" s="1" t="s">
        <v>0</v>
      </c>
      <c r="O44" s="21"/>
      <c r="P44" s="127" t="str">
        <f>IF(F38=0," ",(F44+K44)/2)</f>
        <v xml:space="preserve"> </v>
      </c>
      <c r="Q44" s="128"/>
      <c r="R44" s="29" t="s">
        <v>0</v>
      </c>
      <c r="S44" s="19"/>
      <c r="T44" s="24"/>
    </row>
    <row r="45" spans="1:22" ht="15" x14ac:dyDescent="0.35">
      <c r="A45" s="115" t="s">
        <v>117</v>
      </c>
      <c r="B45" s="116"/>
      <c r="C45" s="116"/>
      <c r="D45" s="116"/>
      <c r="E45" s="117"/>
      <c r="F45" s="118"/>
      <c r="G45" s="119"/>
      <c r="H45" s="3"/>
      <c r="I45" s="3"/>
      <c r="J45" s="23"/>
      <c r="K45" s="118"/>
      <c r="L45" s="119"/>
      <c r="M45" s="3"/>
      <c r="N45" s="3"/>
      <c r="O45" s="23"/>
      <c r="P45" s="22"/>
      <c r="Q45" s="3"/>
      <c r="R45" s="28"/>
      <c r="S45" s="3"/>
      <c r="T45" s="23"/>
    </row>
    <row r="46" spans="1:22" x14ac:dyDescent="0.25">
      <c r="A46" s="102" t="s">
        <v>35</v>
      </c>
      <c r="B46" s="103"/>
      <c r="C46" s="103"/>
      <c r="D46" s="103"/>
      <c r="E46" s="104"/>
      <c r="F46" s="22" t="s">
        <v>12</v>
      </c>
      <c r="G46" s="35"/>
      <c r="H46" s="3" t="s">
        <v>11</v>
      </c>
      <c r="I46" s="3"/>
      <c r="J46" s="23"/>
      <c r="K46" s="22" t="s">
        <v>12</v>
      </c>
      <c r="L46" s="35"/>
      <c r="M46" s="3" t="s">
        <v>11</v>
      </c>
      <c r="N46" s="3"/>
      <c r="O46" s="23"/>
      <c r="P46" s="22" t="s">
        <v>12</v>
      </c>
      <c r="Q46" s="35"/>
      <c r="R46" s="3" t="s">
        <v>11</v>
      </c>
      <c r="S46" s="3"/>
      <c r="T46" s="23"/>
    </row>
    <row r="48" spans="1:22" ht="27" customHeight="1" x14ac:dyDescent="0.25">
      <c r="A48" s="18" t="s">
        <v>34</v>
      </c>
      <c r="B48" s="19"/>
      <c r="C48" s="19"/>
      <c r="D48" s="19"/>
      <c r="E48" s="24"/>
      <c r="F48" s="79" t="s">
        <v>202</v>
      </c>
      <c r="G48" s="80"/>
      <c r="H48" s="80"/>
      <c r="I48" s="80"/>
      <c r="J48" s="80"/>
      <c r="K48" s="80"/>
      <c r="L48" s="80"/>
      <c r="M48" s="80"/>
      <c r="N48" s="80"/>
      <c r="O48" s="80"/>
      <c r="P48" s="80"/>
      <c r="Q48" s="80"/>
      <c r="R48" s="80"/>
      <c r="S48" s="80"/>
      <c r="T48" s="81"/>
    </row>
    <row r="49" spans="1:20" ht="14.25" customHeight="1" x14ac:dyDescent="0.25">
      <c r="A49" s="20"/>
      <c r="E49" s="21"/>
      <c r="F49" s="79" t="s">
        <v>126</v>
      </c>
      <c r="G49" s="80"/>
      <c r="H49" s="80"/>
      <c r="I49" s="80"/>
      <c r="J49" s="80"/>
      <c r="K49" s="80"/>
      <c r="L49" s="80"/>
      <c r="M49" s="80"/>
      <c r="N49" s="80"/>
      <c r="O49" s="80"/>
      <c r="P49" s="80"/>
      <c r="Q49" s="80"/>
      <c r="R49" s="80"/>
      <c r="S49" s="80"/>
      <c r="T49" s="81"/>
    </row>
    <row r="50" spans="1:20" ht="33" customHeight="1" x14ac:dyDescent="0.25">
      <c r="A50" s="134" t="s">
        <v>203</v>
      </c>
      <c r="B50" s="78"/>
      <c r="C50" s="78"/>
      <c r="D50" s="78"/>
      <c r="E50" s="78"/>
      <c r="F50" s="78"/>
      <c r="G50" s="78"/>
      <c r="H50" s="78"/>
      <c r="I50" s="78"/>
      <c r="J50" s="78"/>
      <c r="K50" s="78"/>
      <c r="L50" s="78"/>
      <c r="M50" s="78"/>
      <c r="N50" s="78"/>
      <c r="O50" s="78"/>
      <c r="P50" s="78"/>
      <c r="Q50" s="78"/>
      <c r="R50" s="78"/>
      <c r="S50" s="78"/>
      <c r="T50" s="78"/>
    </row>
    <row r="51" spans="1:20" ht="8.4" customHeight="1" x14ac:dyDescent="0.25"/>
    <row r="52" spans="1:20" ht="26.4" x14ac:dyDescent="0.4">
      <c r="A52" s="2" t="s">
        <v>61</v>
      </c>
      <c r="B52" s="4"/>
      <c r="C52" s="4"/>
      <c r="D52" s="4"/>
      <c r="T52" s="37" t="s">
        <v>18</v>
      </c>
    </row>
    <row r="53" spans="1:20" ht="8.4" customHeight="1" x14ac:dyDescent="0.25">
      <c r="A53" s="4"/>
      <c r="B53" s="4"/>
      <c r="C53" s="4"/>
      <c r="D53" s="4"/>
    </row>
    <row r="54" spans="1:20" x14ac:dyDescent="0.25">
      <c r="A54" s="132" t="s">
        <v>43</v>
      </c>
      <c r="B54" s="132"/>
      <c r="C54" s="132"/>
      <c r="D54" s="132"/>
      <c r="E54" s="132"/>
      <c r="F54" s="132"/>
      <c r="G54" s="132"/>
      <c r="H54" s="132"/>
      <c r="I54" s="132"/>
      <c r="J54" s="132"/>
      <c r="K54" s="132" t="s">
        <v>44</v>
      </c>
      <c r="L54" s="132"/>
      <c r="M54" s="132"/>
      <c r="N54" s="132"/>
      <c r="O54" s="132"/>
      <c r="P54" s="132"/>
      <c r="Q54" s="132"/>
      <c r="R54" s="132"/>
      <c r="S54" s="132"/>
      <c r="T54" s="132"/>
    </row>
    <row r="55" spans="1:20" ht="31.5" customHeight="1" x14ac:dyDescent="0.25">
      <c r="A55" s="133" t="s">
        <v>45</v>
      </c>
      <c r="B55" s="133"/>
      <c r="C55" s="133"/>
      <c r="D55" s="133"/>
      <c r="E55" s="133"/>
      <c r="F55" s="133" t="s">
        <v>124</v>
      </c>
      <c r="G55" s="133"/>
      <c r="H55" s="133"/>
      <c r="I55" s="133"/>
      <c r="J55" s="133"/>
      <c r="K55" s="133" t="s">
        <v>45</v>
      </c>
      <c r="L55" s="133"/>
      <c r="M55" s="133"/>
      <c r="N55" s="133"/>
      <c r="O55" s="133"/>
      <c r="P55" s="133" t="s">
        <v>125</v>
      </c>
      <c r="Q55" s="133"/>
      <c r="R55" s="133"/>
      <c r="S55" s="133"/>
      <c r="T55" s="133"/>
    </row>
    <row r="56" spans="1:20" x14ac:dyDescent="0.25">
      <c r="A56" s="129"/>
      <c r="B56" s="130"/>
      <c r="C56" s="130"/>
      <c r="D56" s="130"/>
      <c r="E56" s="131"/>
      <c r="F56" s="129"/>
      <c r="G56" s="130"/>
      <c r="H56" s="130"/>
      <c r="I56" s="130"/>
      <c r="J56" s="131"/>
      <c r="K56" s="129"/>
      <c r="L56" s="130"/>
      <c r="M56" s="130"/>
      <c r="N56" s="130"/>
      <c r="O56" s="131"/>
      <c r="P56" s="129"/>
      <c r="Q56" s="130"/>
      <c r="R56" s="130"/>
      <c r="S56" s="130"/>
      <c r="T56" s="131"/>
    </row>
    <row r="57" spans="1:20" x14ac:dyDescent="0.25">
      <c r="A57" s="129"/>
      <c r="B57" s="130"/>
      <c r="C57" s="130"/>
      <c r="D57" s="130"/>
      <c r="E57" s="131"/>
      <c r="F57" s="129"/>
      <c r="G57" s="130"/>
      <c r="H57" s="130"/>
      <c r="I57" s="130"/>
      <c r="J57" s="131"/>
      <c r="K57" s="129"/>
      <c r="L57" s="130"/>
      <c r="M57" s="130"/>
      <c r="N57" s="130"/>
      <c r="O57" s="131"/>
      <c r="P57" s="129"/>
      <c r="Q57" s="130"/>
      <c r="R57" s="130"/>
      <c r="S57" s="130"/>
      <c r="T57" s="131"/>
    </row>
    <row r="58" spans="1:20" x14ac:dyDescent="0.25">
      <c r="A58" s="129"/>
      <c r="B58" s="130"/>
      <c r="C58" s="130"/>
      <c r="D58" s="130"/>
      <c r="E58" s="131"/>
      <c r="F58" s="129"/>
      <c r="G58" s="130"/>
      <c r="H58" s="130"/>
      <c r="I58" s="130"/>
      <c r="J58" s="131"/>
      <c r="K58" s="129"/>
      <c r="L58" s="130"/>
      <c r="M58" s="130"/>
      <c r="N58" s="130"/>
      <c r="O58" s="131"/>
      <c r="P58" s="129"/>
      <c r="Q58" s="130"/>
      <c r="R58" s="130"/>
      <c r="S58" s="130"/>
      <c r="T58" s="131"/>
    </row>
    <row r="59" spans="1:20" x14ac:dyDescent="0.25">
      <c r="A59" s="129"/>
      <c r="B59" s="130"/>
      <c r="C59" s="130"/>
      <c r="D59" s="130"/>
      <c r="E59" s="131"/>
      <c r="F59" s="129"/>
      <c r="G59" s="130"/>
      <c r="H59" s="130"/>
      <c r="I59" s="130"/>
      <c r="J59" s="131"/>
      <c r="K59" s="129"/>
      <c r="L59" s="130"/>
      <c r="M59" s="130"/>
      <c r="N59" s="130"/>
      <c r="O59" s="131"/>
      <c r="P59" s="129"/>
      <c r="Q59" s="130"/>
      <c r="R59" s="130"/>
      <c r="S59" s="130"/>
      <c r="T59" s="131"/>
    </row>
    <row r="60" spans="1:20" x14ac:dyDescent="0.25">
      <c r="A60" s="129"/>
      <c r="B60" s="130"/>
      <c r="C60" s="130"/>
      <c r="D60" s="130"/>
      <c r="E60" s="131"/>
      <c r="F60" s="129"/>
      <c r="G60" s="130"/>
      <c r="H60" s="130"/>
      <c r="I60" s="130"/>
      <c r="J60" s="131"/>
      <c r="K60" s="129"/>
      <c r="L60" s="130"/>
      <c r="M60" s="130"/>
      <c r="N60" s="130"/>
      <c r="O60" s="131"/>
      <c r="P60" s="129"/>
      <c r="Q60" s="130"/>
      <c r="R60" s="130"/>
      <c r="S60" s="130"/>
      <c r="T60" s="131"/>
    </row>
    <row r="61" spans="1:20" x14ac:dyDescent="0.25">
      <c r="A61" s="129"/>
      <c r="B61" s="130"/>
      <c r="C61" s="130"/>
      <c r="D61" s="130"/>
      <c r="E61" s="131"/>
      <c r="F61" s="129"/>
      <c r="G61" s="130"/>
      <c r="H61" s="130"/>
      <c r="I61" s="130"/>
      <c r="J61" s="131"/>
      <c r="K61" s="129"/>
      <c r="L61" s="130"/>
      <c r="M61" s="130"/>
      <c r="N61" s="130"/>
      <c r="O61" s="131"/>
      <c r="P61" s="129"/>
      <c r="Q61" s="130"/>
      <c r="R61" s="130"/>
      <c r="S61" s="130"/>
      <c r="T61" s="131"/>
    </row>
    <row r="62" spans="1:20" x14ac:dyDescent="0.25">
      <c r="A62" s="129"/>
      <c r="B62" s="130"/>
      <c r="C62" s="130"/>
      <c r="D62" s="130"/>
      <c r="E62" s="131"/>
      <c r="F62" s="129"/>
      <c r="G62" s="130"/>
      <c r="H62" s="130"/>
      <c r="I62" s="130"/>
      <c r="J62" s="131"/>
      <c r="K62" s="129"/>
      <c r="L62" s="130"/>
      <c r="M62" s="130"/>
      <c r="N62" s="130"/>
      <c r="O62" s="131"/>
      <c r="P62" s="129"/>
      <c r="Q62" s="130"/>
      <c r="R62" s="130"/>
      <c r="S62" s="130"/>
      <c r="T62" s="131"/>
    </row>
    <row r="63" spans="1:20" x14ac:dyDescent="0.25">
      <c r="A63" s="129"/>
      <c r="B63" s="130"/>
      <c r="C63" s="130"/>
      <c r="D63" s="130"/>
      <c r="E63" s="131"/>
      <c r="F63" s="129"/>
      <c r="G63" s="130"/>
      <c r="H63" s="130"/>
      <c r="I63" s="130"/>
      <c r="J63" s="131"/>
      <c r="K63" s="129"/>
      <c r="L63" s="130"/>
      <c r="M63" s="130"/>
      <c r="N63" s="130"/>
      <c r="O63" s="131"/>
      <c r="P63" s="129"/>
      <c r="Q63" s="130"/>
      <c r="R63" s="130"/>
      <c r="S63" s="130"/>
      <c r="T63" s="131"/>
    </row>
    <row r="64" spans="1:20" x14ac:dyDescent="0.25">
      <c r="A64" s="129"/>
      <c r="B64" s="130"/>
      <c r="C64" s="130"/>
      <c r="D64" s="130"/>
      <c r="E64" s="131"/>
      <c r="F64" s="129"/>
      <c r="G64" s="130"/>
      <c r="H64" s="130"/>
      <c r="I64" s="130"/>
      <c r="J64" s="131"/>
      <c r="K64" s="129"/>
      <c r="L64" s="130"/>
      <c r="M64" s="130"/>
      <c r="N64" s="130"/>
      <c r="O64" s="131"/>
      <c r="P64" s="129"/>
      <c r="Q64" s="130"/>
      <c r="R64" s="130"/>
      <c r="S64" s="130"/>
      <c r="T64" s="131"/>
    </row>
    <row r="65" spans="1:20" x14ac:dyDescent="0.25">
      <c r="A65" s="129"/>
      <c r="B65" s="130"/>
      <c r="C65" s="130"/>
      <c r="D65" s="130"/>
      <c r="E65" s="131"/>
      <c r="F65" s="129"/>
      <c r="G65" s="130"/>
      <c r="H65" s="130"/>
      <c r="I65" s="130"/>
      <c r="J65" s="131"/>
      <c r="K65" s="129"/>
      <c r="L65" s="130"/>
      <c r="M65" s="130"/>
      <c r="N65" s="130"/>
      <c r="O65" s="131"/>
      <c r="P65" s="129"/>
      <c r="Q65" s="130"/>
      <c r="R65" s="130"/>
      <c r="S65" s="130"/>
      <c r="T65" s="131"/>
    </row>
    <row r="66" spans="1:20" ht="16.8" x14ac:dyDescent="0.3">
      <c r="A66" s="102" t="s">
        <v>65</v>
      </c>
      <c r="B66" s="103"/>
      <c r="C66" s="103"/>
      <c r="D66" s="103"/>
      <c r="E66" s="104"/>
      <c r="F66" s="136" t="str">
        <f>IF(A56=0," ",(RSQ(A56:A65,F56:F65)))</f>
        <v xml:space="preserve"> </v>
      </c>
      <c r="G66" s="137"/>
      <c r="H66" s="137"/>
      <c r="I66" s="137"/>
      <c r="J66" s="138"/>
      <c r="K66" s="38"/>
      <c r="L66" s="25"/>
      <c r="M66" s="25"/>
      <c r="N66" s="25"/>
      <c r="O66" s="26"/>
      <c r="P66" s="136" t="str">
        <f>IF(K56=0," ",(RSQ(K56:K65,P56:P65)))</f>
        <v xml:space="preserve"> </v>
      </c>
      <c r="Q66" s="137"/>
      <c r="R66" s="137"/>
      <c r="S66" s="137"/>
      <c r="T66" s="138"/>
    </row>
    <row r="67" spans="1:20" x14ac:dyDescent="0.25">
      <c r="B67" s="4"/>
      <c r="C67" s="4"/>
      <c r="D67" s="4"/>
    </row>
  </sheetData>
  <sheetProtection algorithmName="SHA-512" hashValue="amFe9PY2S8rnWY/CJm0+BqBrM+8os3Vv2v3FHmVT+g1wrJQxs0RF+J/6jA4LbCDYBSPGz301KT44yDIXrRRXKw==" saltValue="NYa8lObje7EC8A2fyCxO1Q==" spinCount="100000" sheet="1" objects="1" scenarios="1"/>
  <mergeCells count="113">
    <mergeCell ref="A65:E65"/>
    <mergeCell ref="F65:J65"/>
    <mergeCell ref="K65:O65"/>
    <mergeCell ref="P65:T65"/>
    <mergeCell ref="A66:E66"/>
    <mergeCell ref="F66:J66"/>
    <mergeCell ref="P66:T66"/>
    <mergeCell ref="A63:E63"/>
    <mergeCell ref="F63:J63"/>
    <mergeCell ref="K63:O63"/>
    <mergeCell ref="P63:T63"/>
    <mergeCell ref="A64:E64"/>
    <mergeCell ref="F64:J64"/>
    <mergeCell ref="K64:O64"/>
    <mergeCell ref="P64:T64"/>
    <mergeCell ref="A61:E61"/>
    <mergeCell ref="F61:J61"/>
    <mergeCell ref="K61:O61"/>
    <mergeCell ref="P61:T61"/>
    <mergeCell ref="A62:E62"/>
    <mergeCell ref="F62:J62"/>
    <mergeCell ref="K62:O62"/>
    <mergeCell ref="P62:T62"/>
    <mergeCell ref="A59:E59"/>
    <mergeCell ref="F59:J59"/>
    <mergeCell ref="K59:O59"/>
    <mergeCell ref="P59:T59"/>
    <mergeCell ref="A60:E60"/>
    <mergeCell ref="F60:J60"/>
    <mergeCell ref="K60:O60"/>
    <mergeCell ref="P60:T60"/>
    <mergeCell ref="A57:E57"/>
    <mergeCell ref="F57:J57"/>
    <mergeCell ref="K57:O57"/>
    <mergeCell ref="P57:T57"/>
    <mergeCell ref="A58:E58"/>
    <mergeCell ref="F58:J58"/>
    <mergeCell ref="K58:O58"/>
    <mergeCell ref="P58:T58"/>
    <mergeCell ref="A55:E55"/>
    <mergeCell ref="F55:J55"/>
    <mergeCell ref="K55:O55"/>
    <mergeCell ref="P55:T55"/>
    <mergeCell ref="A56:E56"/>
    <mergeCell ref="F56:J56"/>
    <mergeCell ref="K56:O56"/>
    <mergeCell ref="P56:T56"/>
    <mergeCell ref="A46:E46"/>
    <mergeCell ref="F48:T48"/>
    <mergeCell ref="F49:T49"/>
    <mergeCell ref="A50:T50"/>
    <mergeCell ref="A54:J54"/>
    <mergeCell ref="K54:T54"/>
    <mergeCell ref="A44:E44"/>
    <mergeCell ref="F44:G44"/>
    <mergeCell ref="K44:L44"/>
    <mergeCell ref="P44:Q44"/>
    <mergeCell ref="A45:E45"/>
    <mergeCell ref="F45:G45"/>
    <mergeCell ref="K45:L45"/>
    <mergeCell ref="A42:E42"/>
    <mergeCell ref="F42:G42"/>
    <mergeCell ref="K42:L42"/>
    <mergeCell ref="A43:E43"/>
    <mergeCell ref="F43:G43"/>
    <mergeCell ref="K43:L43"/>
    <mergeCell ref="A40:E40"/>
    <mergeCell ref="F40:G40"/>
    <mergeCell ref="K40:L40"/>
    <mergeCell ref="A41:E41"/>
    <mergeCell ref="F41:G41"/>
    <mergeCell ref="K41:L41"/>
    <mergeCell ref="A38:E38"/>
    <mergeCell ref="F38:G38"/>
    <mergeCell ref="K38:L38"/>
    <mergeCell ref="A39:E39"/>
    <mergeCell ref="F39:G39"/>
    <mergeCell ref="K39:L39"/>
    <mergeCell ref="A35:E35"/>
    <mergeCell ref="F35:G35"/>
    <mergeCell ref="A37:E37"/>
    <mergeCell ref="F37:J37"/>
    <mergeCell ref="K37:O37"/>
    <mergeCell ref="K35:O35"/>
    <mergeCell ref="P37:T37"/>
    <mergeCell ref="A33:E33"/>
    <mergeCell ref="F33:G33"/>
    <mergeCell ref="K33:O33"/>
    <mergeCell ref="P33:Q33"/>
    <mergeCell ref="A34:E34"/>
    <mergeCell ref="F34:G34"/>
    <mergeCell ref="K34:O34"/>
    <mergeCell ref="P34:Q34"/>
    <mergeCell ref="P35:Q35"/>
    <mergeCell ref="A32:E32"/>
    <mergeCell ref="F32:G32"/>
    <mergeCell ref="P32:Q32"/>
    <mergeCell ref="G20:T20"/>
    <mergeCell ref="G22:T22"/>
    <mergeCell ref="G23:T23"/>
    <mergeCell ref="G25:T25"/>
    <mergeCell ref="G26:T26"/>
    <mergeCell ref="A30:E30"/>
    <mergeCell ref="F30:J30"/>
    <mergeCell ref="F1:T1"/>
    <mergeCell ref="G14:T14"/>
    <mergeCell ref="G16:T16"/>
    <mergeCell ref="G17:T17"/>
    <mergeCell ref="G18:T18"/>
    <mergeCell ref="G19:T19"/>
    <mergeCell ref="A31:E31"/>
    <mergeCell ref="F31:G31"/>
    <mergeCell ref="P31:Q31"/>
  </mergeCells>
  <pageMargins left="0.9055118110236221" right="0.47244094488188981" top="1.3779527559055118" bottom="0.78740157480314965" header="0.31496062992125984" footer="0.31496062992125984"/>
  <pageSetup paperSize="9" orientation="portrait" verticalDpi="1200" r:id="rId1"/>
  <headerFooter>
    <oddHeader xml:space="preserve">&amp;L&amp;G&amp;R&amp;12Formulario di verifica dell'ermeticità all'aria
Versione MZ 2024.3
</oddHeader>
    <oddFooter>&amp;R Pagina &amp;P</oddFooter>
  </headerFooter>
  <rowBreaks count="1" manualBreakCount="1">
    <brk id="49" max="16383" man="1"/>
  </rowBreaks>
  <drawing r:id="rId2"/>
  <legacyDrawingHF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5ECBAE-3995-4416-AF3B-080EE44931A6}">
  <sheetPr codeName="Foglio13">
    <tabColor theme="3" tint="0.59999389629810485"/>
  </sheetPr>
  <dimension ref="A1:V67"/>
  <sheetViews>
    <sheetView view="pageLayout" zoomScaleNormal="100" workbookViewId="0">
      <selection activeCell="T6" sqref="T6"/>
    </sheetView>
  </sheetViews>
  <sheetFormatPr baseColWidth="10" defaultColWidth="11.44140625" defaultRowHeight="13.8" x14ac:dyDescent="0.25"/>
  <cols>
    <col min="1" max="4" width="4.33203125" style="1" customWidth="1"/>
    <col min="5" max="5" width="6.44140625" style="1" customWidth="1"/>
    <col min="6" max="19" width="4.33203125" style="1" customWidth="1"/>
    <col min="20" max="20" width="3.5546875" style="1" customWidth="1"/>
    <col min="21" max="22" width="11.44140625" style="1" hidden="1" customWidth="1"/>
    <col min="23" max="24" width="11.44140625" style="1" customWidth="1"/>
    <col min="25" max="16384" width="11.44140625" style="1"/>
  </cols>
  <sheetData>
    <row r="1" spans="1:20" x14ac:dyDescent="0.25">
      <c r="A1" s="1" t="s">
        <v>90</v>
      </c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</row>
    <row r="2" spans="1:20" ht="7.5" customHeight="1" x14ac:dyDescent="0.25"/>
    <row r="3" spans="1:20" ht="15.6" x14ac:dyDescent="0.3">
      <c r="A3" s="5" t="s">
        <v>178</v>
      </c>
    </row>
    <row r="4" spans="1:20" ht="7.5" customHeight="1" x14ac:dyDescent="0.25"/>
    <row r="5" spans="1:20" x14ac:dyDescent="0.25">
      <c r="A5" s="1" t="s">
        <v>51</v>
      </c>
      <c r="F5" s="70"/>
      <c r="G5" s="4" t="s">
        <v>177</v>
      </c>
    </row>
    <row r="6" spans="1:20" x14ac:dyDescent="0.25">
      <c r="A6" s="1" t="s">
        <v>52</v>
      </c>
      <c r="F6" s="70"/>
      <c r="G6" s="4" t="s">
        <v>50</v>
      </c>
    </row>
    <row r="7" spans="1:20" x14ac:dyDescent="0.25">
      <c r="F7" s="70"/>
      <c r="G7" s="4" t="s">
        <v>179</v>
      </c>
    </row>
    <row r="8" spans="1:20" ht="7.5" customHeight="1" x14ac:dyDescent="0.25"/>
    <row r="9" spans="1:20" x14ac:dyDescent="0.25">
      <c r="A9" s="1" t="s">
        <v>49</v>
      </c>
      <c r="F9" s="70"/>
      <c r="G9" s="4" t="s">
        <v>53</v>
      </c>
    </row>
    <row r="10" spans="1:20" x14ac:dyDescent="0.25">
      <c r="A10" s="1" t="s">
        <v>48</v>
      </c>
      <c r="F10" s="70"/>
      <c r="G10" s="4" t="s">
        <v>180</v>
      </c>
    </row>
    <row r="11" spans="1:20" x14ac:dyDescent="0.25">
      <c r="F11" s="70"/>
      <c r="G11" s="4" t="s">
        <v>54</v>
      </c>
    </row>
    <row r="12" spans="1:20" ht="15" customHeight="1" x14ac:dyDescent="0.3">
      <c r="F12" s="70"/>
      <c r="G12" s="66" t="s">
        <v>192</v>
      </c>
      <c r="H12"/>
    </row>
    <row r="13" spans="1:20" ht="7.5" customHeight="1" x14ac:dyDescent="0.3">
      <c r="G13"/>
      <c r="H13" s="4"/>
    </row>
    <row r="14" spans="1:20" x14ac:dyDescent="0.25">
      <c r="A14" s="1" t="s">
        <v>193</v>
      </c>
      <c r="F14" s="70"/>
      <c r="G14" s="101" t="s">
        <v>194</v>
      </c>
      <c r="H14" s="101"/>
      <c r="I14" s="101"/>
      <c r="J14" s="101"/>
      <c r="K14" s="101"/>
      <c r="L14" s="101"/>
      <c r="M14" s="101"/>
      <c r="N14" s="101"/>
      <c r="O14" s="101"/>
      <c r="P14" s="101"/>
      <c r="Q14" s="101"/>
      <c r="R14" s="101"/>
      <c r="S14" s="101"/>
      <c r="T14" s="101"/>
    </row>
    <row r="15" spans="1:20" ht="7.5" customHeight="1" x14ac:dyDescent="0.25"/>
    <row r="16" spans="1:20" x14ac:dyDescent="0.25">
      <c r="A16" s="1" t="s">
        <v>41</v>
      </c>
      <c r="F16" s="70"/>
      <c r="G16" s="101" t="s">
        <v>183</v>
      </c>
      <c r="H16" s="101"/>
      <c r="I16" s="101"/>
      <c r="J16" s="101"/>
      <c r="K16" s="101"/>
      <c r="L16" s="101"/>
      <c r="M16" s="101"/>
      <c r="N16" s="101"/>
      <c r="O16" s="101"/>
      <c r="P16" s="101"/>
      <c r="Q16" s="101"/>
      <c r="R16" s="101"/>
      <c r="S16" s="101"/>
      <c r="T16" s="101"/>
    </row>
    <row r="17" spans="1:22" x14ac:dyDescent="0.25">
      <c r="F17" s="70"/>
      <c r="G17" s="101" t="s">
        <v>184</v>
      </c>
      <c r="H17" s="101"/>
      <c r="I17" s="101"/>
      <c r="J17" s="101"/>
      <c r="K17" s="101"/>
      <c r="L17" s="101"/>
      <c r="M17" s="101"/>
      <c r="N17" s="101"/>
      <c r="O17" s="101"/>
      <c r="P17" s="101"/>
      <c r="Q17" s="101"/>
      <c r="R17" s="101"/>
      <c r="S17" s="101"/>
      <c r="T17" s="101"/>
    </row>
    <row r="18" spans="1:22" x14ac:dyDescent="0.25">
      <c r="F18" s="70"/>
      <c r="G18" s="101" t="s">
        <v>185</v>
      </c>
      <c r="H18" s="101"/>
      <c r="I18" s="101"/>
      <c r="J18" s="101"/>
      <c r="K18" s="101"/>
      <c r="L18" s="101"/>
      <c r="M18" s="101"/>
      <c r="N18" s="101"/>
      <c r="O18" s="101"/>
      <c r="P18" s="101"/>
      <c r="Q18" s="101"/>
      <c r="R18" s="101"/>
      <c r="S18" s="101"/>
      <c r="T18" s="101"/>
    </row>
    <row r="19" spans="1:22" x14ac:dyDescent="0.25">
      <c r="F19" s="70"/>
      <c r="G19" s="101" t="s">
        <v>186</v>
      </c>
      <c r="H19" s="101"/>
      <c r="I19" s="101"/>
      <c r="J19" s="101"/>
      <c r="K19" s="101"/>
      <c r="L19" s="101"/>
      <c r="M19" s="101"/>
      <c r="N19" s="101"/>
      <c r="O19" s="101"/>
      <c r="P19" s="101"/>
      <c r="Q19" s="101"/>
      <c r="R19" s="101"/>
      <c r="S19" s="101"/>
      <c r="T19" s="101"/>
    </row>
    <row r="20" spans="1:22" x14ac:dyDescent="0.25">
      <c r="F20" s="70"/>
      <c r="G20" s="101" t="s">
        <v>187</v>
      </c>
      <c r="H20" s="101"/>
      <c r="I20" s="101"/>
      <c r="J20" s="101"/>
      <c r="K20" s="101"/>
      <c r="L20" s="101"/>
      <c r="M20" s="101"/>
      <c r="N20" s="101"/>
      <c r="O20" s="101"/>
      <c r="P20" s="101"/>
      <c r="Q20" s="101"/>
      <c r="R20" s="101"/>
      <c r="S20" s="101"/>
      <c r="T20" s="101"/>
    </row>
    <row r="21" spans="1:22" ht="7.5" customHeight="1" x14ac:dyDescent="0.25">
      <c r="G21" s="4"/>
    </row>
    <row r="22" spans="1:22" x14ac:dyDescent="0.25">
      <c r="A22" s="1" t="s">
        <v>40</v>
      </c>
      <c r="F22" s="70"/>
      <c r="G22" s="101" t="s">
        <v>114</v>
      </c>
      <c r="H22" s="101"/>
      <c r="I22" s="101"/>
      <c r="J22" s="101"/>
      <c r="K22" s="101"/>
      <c r="L22" s="101"/>
      <c r="M22" s="101"/>
      <c r="N22" s="101"/>
      <c r="O22" s="101"/>
      <c r="P22" s="101"/>
      <c r="Q22" s="101"/>
      <c r="R22" s="101"/>
      <c r="S22" s="101"/>
      <c r="T22" s="101"/>
    </row>
    <row r="23" spans="1:22" x14ac:dyDescent="0.25">
      <c r="F23" s="70"/>
      <c r="G23" s="101" t="s">
        <v>188</v>
      </c>
      <c r="H23" s="101"/>
      <c r="I23" s="101"/>
      <c r="J23" s="101"/>
      <c r="K23" s="101"/>
      <c r="L23" s="101"/>
      <c r="M23" s="101"/>
      <c r="N23" s="101"/>
      <c r="O23" s="101"/>
      <c r="P23" s="101"/>
      <c r="Q23" s="101"/>
      <c r="R23" s="101"/>
      <c r="S23" s="101"/>
      <c r="T23" s="101"/>
    </row>
    <row r="24" spans="1:22" ht="7.5" customHeight="1" x14ac:dyDescent="0.25">
      <c r="G24" s="66"/>
      <c r="H24" s="66"/>
      <c r="I24" s="66"/>
      <c r="J24" s="66"/>
      <c r="K24" s="66"/>
      <c r="L24" s="66"/>
      <c r="M24" s="66"/>
      <c r="N24" s="66"/>
      <c r="O24" s="66"/>
      <c r="P24" s="66"/>
      <c r="Q24" s="66"/>
      <c r="R24" s="66"/>
      <c r="S24" s="66"/>
      <c r="T24" s="66"/>
    </row>
    <row r="25" spans="1:22" x14ac:dyDescent="0.25">
      <c r="A25" s="1" t="s">
        <v>195</v>
      </c>
      <c r="F25" s="63"/>
      <c r="G25" s="101" t="s">
        <v>190</v>
      </c>
      <c r="H25" s="101"/>
      <c r="I25" s="101"/>
      <c r="J25" s="101"/>
      <c r="K25" s="101"/>
      <c r="L25" s="101"/>
      <c r="M25" s="101"/>
      <c r="N25" s="101"/>
      <c r="O25" s="101"/>
      <c r="P25" s="101"/>
      <c r="Q25" s="101"/>
      <c r="R25" s="101"/>
      <c r="S25" s="101"/>
      <c r="T25" s="101"/>
    </row>
    <row r="26" spans="1:22" x14ac:dyDescent="0.25">
      <c r="F26" s="63"/>
      <c r="G26" s="101" t="s">
        <v>191</v>
      </c>
      <c r="H26" s="101"/>
      <c r="I26" s="101"/>
      <c r="J26" s="101"/>
      <c r="K26" s="101"/>
      <c r="L26" s="101"/>
      <c r="M26" s="101"/>
      <c r="N26" s="101"/>
      <c r="O26" s="101"/>
      <c r="P26" s="101"/>
      <c r="Q26" s="101"/>
      <c r="R26" s="101"/>
      <c r="S26" s="101"/>
      <c r="T26" s="101"/>
    </row>
    <row r="28" spans="1:22" x14ac:dyDescent="0.25">
      <c r="A28" s="17" t="s">
        <v>27</v>
      </c>
    </row>
    <row r="29" spans="1:22" x14ac:dyDescent="0.25">
      <c r="A29" s="17"/>
    </row>
    <row r="30" spans="1:22" ht="18.600000000000001" customHeight="1" x14ac:dyDescent="0.25">
      <c r="A30" s="102" t="s">
        <v>28</v>
      </c>
      <c r="B30" s="103"/>
      <c r="C30" s="103"/>
      <c r="D30" s="103"/>
      <c r="E30" s="104"/>
      <c r="F30" s="107"/>
      <c r="G30" s="108"/>
      <c r="H30" s="108"/>
      <c r="I30" s="108"/>
      <c r="J30" s="109"/>
    </row>
    <row r="31" spans="1:22" ht="17.399999999999999" x14ac:dyDescent="0.35">
      <c r="A31" s="102" t="s">
        <v>196</v>
      </c>
      <c r="B31" s="103"/>
      <c r="C31" s="103"/>
      <c r="D31" s="103"/>
      <c r="E31" s="104"/>
      <c r="F31" s="105"/>
      <c r="G31" s="106"/>
      <c r="H31" s="25" t="s">
        <v>6</v>
      </c>
      <c r="I31" s="25"/>
      <c r="J31" s="26"/>
      <c r="K31" s="27" t="s">
        <v>32</v>
      </c>
      <c r="L31" s="25"/>
      <c r="M31" s="25"/>
      <c r="N31" s="25"/>
      <c r="O31" s="26"/>
      <c r="P31" s="105"/>
      <c r="Q31" s="106"/>
      <c r="R31" s="25" t="s">
        <v>13</v>
      </c>
      <c r="S31" s="25"/>
      <c r="T31" s="26"/>
      <c r="U31" s="1">
        <f>IF(Verifica!$F$31="Minergie",V31,IF(Verifica!$F$31="Minergie-P",V32,IF(Verifica!$F$31="Minergie-A",V33,0)))</f>
        <v>0</v>
      </c>
      <c r="V31" s="1">
        <f>IF(Verifica!$F$33="Nuove costruzioni",(F31*1.2+F33*12+F34*6)/(F31+F33+F34),IF(Verifica!$F$33="Ammodernamenti",(F32*1.6+F33*12+F34*6)/SUM(F32:F34),IF(Verifica!$F$33="Nuove costruzioni / Ammodernamenti",(F31*0.8+F32*1.6+F33*12+F34*6)/SUM(F31:F34),0)))</f>
        <v>0</v>
      </c>
    </row>
    <row r="32" spans="1:22" ht="17.399999999999999" x14ac:dyDescent="0.35">
      <c r="A32" s="102" t="s">
        <v>197</v>
      </c>
      <c r="B32" s="103"/>
      <c r="C32" s="103"/>
      <c r="D32" s="103"/>
      <c r="E32" s="104"/>
      <c r="F32" s="105"/>
      <c r="G32" s="106"/>
      <c r="H32" s="25" t="s">
        <v>6</v>
      </c>
      <c r="I32" s="25"/>
      <c r="J32" s="26"/>
      <c r="K32" s="27" t="s">
        <v>30</v>
      </c>
      <c r="L32" s="25"/>
      <c r="M32" s="25"/>
      <c r="N32" s="25"/>
      <c r="O32" s="26"/>
      <c r="P32" s="105"/>
      <c r="Q32" s="106"/>
      <c r="R32" s="25" t="s">
        <v>13</v>
      </c>
      <c r="S32" s="25"/>
      <c r="T32" s="26"/>
      <c r="V32" s="1">
        <f>IF(Verifica!$F$33="Nuove costruzioni",(F31*0.8+F33*12+F34*6)/(F31+F33+F34),IF(Verifica!$F$33="Ammodernamenti",(F32*1.6+F33*12+F34*6)/SUM(F32:F34),IF(Verifica!$F$33="Nuove costruzioni / Ammodernamenti",(F31*0.8+F32*1.6+F33*12+F34*6)/SUM(F31:F34),0)))</f>
        <v>0</v>
      </c>
    </row>
    <row r="33" spans="1:22" ht="16.2" x14ac:dyDescent="0.25">
      <c r="A33" s="102" t="s">
        <v>198</v>
      </c>
      <c r="B33" s="103"/>
      <c r="C33" s="103"/>
      <c r="D33" s="103"/>
      <c r="E33" s="104"/>
      <c r="F33" s="105"/>
      <c r="G33" s="106"/>
      <c r="H33" s="25" t="s">
        <v>6</v>
      </c>
      <c r="I33" s="25"/>
      <c r="J33" s="26"/>
      <c r="K33" s="102" t="s">
        <v>29</v>
      </c>
      <c r="L33" s="103"/>
      <c r="M33" s="103"/>
      <c r="N33" s="103"/>
      <c r="O33" s="104"/>
      <c r="P33" s="105"/>
      <c r="Q33" s="106"/>
      <c r="R33" s="25" t="s">
        <v>14</v>
      </c>
      <c r="S33" s="25"/>
      <c r="T33" s="26"/>
      <c r="V33" s="1">
        <f>IF(Verifica!$F$33="Nuove costruzioni",(F31*0.8+F33*12+F34*6)/(F31+F33+F34),IF(Verifica!$F$33="Ammodernamenti",(F32*1.6+F33*12+F34*6)/SUM(F32:F34),IF(Verifica!$F$33="Nuove costruzioni / Ammodernamenti",(F31*0.8+F32*1.6+F33*12+F34*6)/SUM(F31:F34),0)))</f>
        <v>0</v>
      </c>
    </row>
    <row r="34" spans="1:22" ht="16.2" x14ac:dyDescent="0.25">
      <c r="A34" s="102" t="s">
        <v>199</v>
      </c>
      <c r="B34" s="103"/>
      <c r="C34" s="103"/>
      <c r="D34" s="103"/>
      <c r="E34" s="104"/>
      <c r="F34" s="105"/>
      <c r="G34" s="106"/>
      <c r="H34" s="25" t="s">
        <v>6</v>
      </c>
      <c r="I34" s="25"/>
      <c r="J34" s="26"/>
      <c r="K34" s="102" t="s">
        <v>31</v>
      </c>
      <c r="L34" s="103"/>
      <c r="M34" s="103"/>
      <c r="N34" s="103"/>
      <c r="O34" s="104"/>
      <c r="P34" s="105"/>
      <c r="Q34" s="106"/>
      <c r="R34" s="25" t="s">
        <v>7</v>
      </c>
      <c r="S34" s="25"/>
      <c r="T34" s="26"/>
    </row>
    <row r="35" spans="1:22" ht="16.2" x14ac:dyDescent="0.35">
      <c r="A35" s="102" t="s">
        <v>209</v>
      </c>
      <c r="B35" s="103"/>
      <c r="C35" s="103"/>
      <c r="D35" s="103"/>
      <c r="E35" s="104"/>
      <c r="F35" s="113" t="str">
        <f>IF(F31=0," ",SUM(F31:G34))</f>
        <v xml:space="preserve"> </v>
      </c>
      <c r="G35" s="114"/>
      <c r="H35" s="25" t="s">
        <v>6</v>
      </c>
      <c r="I35" s="25"/>
      <c r="J35" s="26"/>
      <c r="K35" s="102" t="s">
        <v>115</v>
      </c>
      <c r="L35" s="103"/>
      <c r="M35" s="103"/>
      <c r="N35" s="103"/>
      <c r="O35" s="104"/>
      <c r="P35" s="105"/>
      <c r="Q35" s="106"/>
      <c r="R35" s="25" t="s">
        <v>208</v>
      </c>
      <c r="S35" s="25"/>
      <c r="T35" s="26"/>
    </row>
    <row r="37" spans="1:22" x14ac:dyDescent="0.25">
      <c r="A37" s="102"/>
      <c r="B37" s="103"/>
      <c r="C37" s="103"/>
      <c r="D37" s="103"/>
      <c r="E37" s="104"/>
      <c r="F37" s="110" t="s">
        <v>42</v>
      </c>
      <c r="G37" s="111"/>
      <c r="H37" s="111"/>
      <c r="I37" s="111"/>
      <c r="J37" s="112"/>
      <c r="K37" s="110" t="s">
        <v>33</v>
      </c>
      <c r="L37" s="111"/>
      <c r="M37" s="111"/>
      <c r="N37" s="111"/>
      <c r="O37" s="112"/>
      <c r="P37" s="110" t="s">
        <v>200</v>
      </c>
      <c r="Q37" s="111"/>
      <c r="R37" s="111"/>
      <c r="S37" s="111"/>
      <c r="T37" s="112"/>
    </row>
    <row r="38" spans="1:22" ht="16.2" x14ac:dyDescent="0.35">
      <c r="A38" s="102" t="s">
        <v>39</v>
      </c>
      <c r="B38" s="103"/>
      <c r="C38" s="103"/>
      <c r="D38" s="103"/>
      <c r="E38" s="104"/>
      <c r="F38" s="105"/>
      <c r="G38" s="106"/>
      <c r="H38" s="25" t="s">
        <v>8</v>
      </c>
      <c r="I38" s="25"/>
      <c r="J38" s="26"/>
      <c r="K38" s="105"/>
      <c r="L38" s="106"/>
      <c r="M38" s="25" t="s">
        <v>8</v>
      </c>
      <c r="N38" s="25"/>
      <c r="O38" s="26"/>
      <c r="P38" s="20"/>
      <c r="T38" s="21"/>
    </row>
    <row r="39" spans="1:22" ht="17.399999999999999" x14ac:dyDescent="0.35">
      <c r="A39" s="102" t="s">
        <v>38</v>
      </c>
      <c r="B39" s="103"/>
      <c r="C39" s="103"/>
      <c r="D39" s="103"/>
      <c r="E39" s="104"/>
      <c r="F39" s="105"/>
      <c r="G39" s="106"/>
      <c r="H39" s="25" t="s">
        <v>9</v>
      </c>
      <c r="I39" s="25"/>
      <c r="J39" s="26"/>
      <c r="K39" s="105"/>
      <c r="L39" s="106"/>
      <c r="M39" s="25" t="s">
        <v>9</v>
      </c>
      <c r="N39" s="25"/>
      <c r="O39" s="26"/>
      <c r="P39" s="20"/>
      <c r="T39" s="21"/>
    </row>
    <row r="40" spans="1:22" ht="16.2" x14ac:dyDescent="0.25">
      <c r="A40" s="120" t="s">
        <v>201</v>
      </c>
      <c r="B40" s="121"/>
      <c r="C40" s="121"/>
      <c r="D40" s="121"/>
      <c r="E40" s="122"/>
      <c r="F40" s="125"/>
      <c r="G40" s="126"/>
      <c r="H40" s="1" t="s">
        <v>10</v>
      </c>
      <c r="J40" s="21"/>
      <c r="K40" s="125"/>
      <c r="L40" s="126"/>
      <c r="M40" s="1" t="s">
        <v>10</v>
      </c>
      <c r="O40" s="21"/>
      <c r="P40" s="20"/>
      <c r="T40" s="21"/>
    </row>
    <row r="41" spans="1:22" x14ac:dyDescent="0.25">
      <c r="A41" s="115" t="s">
        <v>36</v>
      </c>
      <c r="B41" s="116"/>
      <c r="C41" s="116"/>
      <c r="D41" s="116"/>
      <c r="E41" s="117"/>
      <c r="F41" s="118"/>
      <c r="G41" s="119"/>
      <c r="H41" s="3"/>
      <c r="I41" s="3"/>
      <c r="J41" s="23"/>
      <c r="K41" s="118"/>
      <c r="L41" s="119"/>
      <c r="M41" s="3"/>
      <c r="N41" s="3"/>
      <c r="O41" s="23"/>
      <c r="P41" s="20"/>
      <c r="T41" s="21"/>
    </row>
    <row r="42" spans="1:22" x14ac:dyDescent="0.25">
      <c r="A42" s="120" t="s">
        <v>37</v>
      </c>
      <c r="B42" s="121"/>
      <c r="C42" s="121"/>
      <c r="D42" s="121"/>
      <c r="E42" s="122"/>
      <c r="F42" s="123"/>
      <c r="G42" s="124"/>
      <c r="H42" s="1" t="s">
        <v>10</v>
      </c>
      <c r="J42" s="21"/>
      <c r="K42" s="123"/>
      <c r="L42" s="124"/>
      <c r="M42" s="1" t="s">
        <v>10</v>
      </c>
      <c r="O42" s="21"/>
      <c r="P42" s="20"/>
      <c r="T42" s="21"/>
    </row>
    <row r="43" spans="1:22" x14ac:dyDescent="0.25">
      <c r="A43" s="115" t="s">
        <v>4</v>
      </c>
      <c r="B43" s="116"/>
      <c r="C43" s="116"/>
      <c r="D43" s="116"/>
      <c r="E43" s="117"/>
      <c r="F43" s="118"/>
      <c r="G43" s="119"/>
      <c r="H43" s="3"/>
      <c r="I43" s="3"/>
      <c r="J43" s="23"/>
      <c r="K43" s="118"/>
      <c r="L43" s="119"/>
      <c r="M43" s="3"/>
      <c r="N43" s="3"/>
      <c r="O43" s="23"/>
      <c r="P43" s="20"/>
      <c r="T43" s="21"/>
    </row>
    <row r="44" spans="1:22" ht="16.2" x14ac:dyDescent="0.35">
      <c r="A44" s="120" t="s">
        <v>116</v>
      </c>
      <c r="B44" s="121"/>
      <c r="C44" s="121"/>
      <c r="D44" s="121"/>
      <c r="E44" s="122"/>
      <c r="F44" s="127" t="str">
        <f>IF(F38=0," ",F38/SUM(F31:G34))</f>
        <v xml:space="preserve"> </v>
      </c>
      <c r="G44" s="128"/>
      <c r="H44" s="1" t="s">
        <v>0</v>
      </c>
      <c r="J44" s="21"/>
      <c r="K44" s="127" t="str">
        <f>IF(K38=0," ",K38/SUM(F31:G34))</f>
        <v xml:space="preserve"> </v>
      </c>
      <c r="L44" s="128"/>
      <c r="M44" s="1" t="s">
        <v>0</v>
      </c>
      <c r="O44" s="21"/>
      <c r="P44" s="127" t="str">
        <f>IF(F38=0," ",(F44+K44)/2)</f>
        <v xml:space="preserve"> </v>
      </c>
      <c r="Q44" s="128"/>
      <c r="R44" s="29" t="s">
        <v>0</v>
      </c>
      <c r="S44" s="19"/>
      <c r="T44" s="24"/>
    </row>
    <row r="45" spans="1:22" ht="15" x14ac:dyDescent="0.35">
      <c r="A45" s="115" t="s">
        <v>117</v>
      </c>
      <c r="B45" s="116"/>
      <c r="C45" s="116"/>
      <c r="D45" s="116"/>
      <c r="E45" s="117"/>
      <c r="F45" s="118"/>
      <c r="G45" s="119"/>
      <c r="H45" s="3"/>
      <c r="I45" s="3"/>
      <c r="J45" s="23"/>
      <c r="K45" s="118"/>
      <c r="L45" s="119"/>
      <c r="M45" s="3"/>
      <c r="N45" s="3"/>
      <c r="O45" s="23"/>
      <c r="P45" s="22"/>
      <c r="Q45" s="3"/>
      <c r="R45" s="28"/>
      <c r="S45" s="3"/>
      <c r="T45" s="23"/>
    </row>
    <row r="46" spans="1:22" x14ac:dyDescent="0.25">
      <c r="A46" s="102" t="s">
        <v>35</v>
      </c>
      <c r="B46" s="103"/>
      <c r="C46" s="103"/>
      <c r="D46" s="103"/>
      <c r="E46" s="104"/>
      <c r="F46" s="22" t="s">
        <v>12</v>
      </c>
      <c r="G46" s="35"/>
      <c r="H46" s="3" t="s">
        <v>11</v>
      </c>
      <c r="I46" s="3"/>
      <c r="J46" s="23"/>
      <c r="K46" s="22" t="s">
        <v>12</v>
      </c>
      <c r="L46" s="35"/>
      <c r="M46" s="3" t="s">
        <v>11</v>
      </c>
      <c r="N46" s="3"/>
      <c r="O46" s="23"/>
      <c r="P46" s="22" t="s">
        <v>12</v>
      </c>
      <c r="Q46" s="35"/>
      <c r="R46" s="3" t="s">
        <v>11</v>
      </c>
      <c r="S46" s="3"/>
      <c r="T46" s="23"/>
    </row>
    <row r="48" spans="1:22" ht="27" customHeight="1" x14ac:dyDescent="0.25">
      <c r="A48" s="18" t="s">
        <v>34</v>
      </c>
      <c r="B48" s="19"/>
      <c r="C48" s="19"/>
      <c r="D48" s="19"/>
      <c r="E48" s="24"/>
      <c r="F48" s="79" t="s">
        <v>202</v>
      </c>
      <c r="G48" s="80"/>
      <c r="H48" s="80"/>
      <c r="I48" s="80"/>
      <c r="J48" s="80"/>
      <c r="K48" s="80"/>
      <c r="L48" s="80"/>
      <c r="M48" s="80"/>
      <c r="N48" s="80"/>
      <c r="O48" s="80"/>
      <c r="P48" s="80"/>
      <c r="Q48" s="80"/>
      <c r="R48" s="80"/>
      <c r="S48" s="80"/>
      <c r="T48" s="81"/>
    </row>
    <row r="49" spans="1:20" ht="14.25" customHeight="1" x14ac:dyDescent="0.25">
      <c r="A49" s="20"/>
      <c r="E49" s="21"/>
      <c r="F49" s="79" t="s">
        <v>126</v>
      </c>
      <c r="G49" s="80"/>
      <c r="H49" s="80"/>
      <c r="I49" s="80"/>
      <c r="J49" s="80"/>
      <c r="K49" s="80"/>
      <c r="L49" s="80"/>
      <c r="M49" s="80"/>
      <c r="N49" s="80"/>
      <c r="O49" s="80"/>
      <c r="P49" s="80"/>
      <c r="Q49" s="80"/>
      <c r="R49" s="80"/>
      <c r="S49" s="80"/>
      <c r="T49" s="81"/>
    </row>
    <row r="50" spans="1:20" ht="33" customHeight="1" x14ac:dyDescent="0.25">
      <c r="A50" s="134" t="s">
        <v>203</v>
      </c>
      <c r="B50" s="78"/>
      <c r="C50" s="78"/>
      <c r="D50" s="78"/>
      <c r="E50" s="78"/>
      <c r="F50" s="78"/>
      <c r="G50" s="78"/>
      <c r="H50" s="78"/>
      <c r="I50" s="78"/>
      <c r="J50" s="78"/>
      <c r="K50" s="78"/>
      <c r="L50" s="78"/>
      <c r="M50" s="78"/>
      <c r="N50" s="78"/>
      <c r="O50" s="78"/>
      <c r="P50" s="78"/>
      <c r="Q50" s="78"/>
      <c r="R50" s="78"/>
      <c r="S50" s="78"/>
      <c r="T50" s="78"/>
    </row>
    <row r="51" spans="1:20" ht="8.4" customHeight="1" x14ac:dyDescent="0.25"/>
    <row r="52" spans="1:20" ht="26.4" x14ac:dyDescent="0.4">
      <c r="A52" s="2" t="s">
        <v>61</v>
      </c>
      <c r="B52" s="4"/>
      <c r="C52" s="4"/>
      <c r="D52" s="4"/>
      <c r="T52" s="37" t="s">
        <v>18</v>
      </c>
    </row>
    <row r="53" spans="1:20" ht="8.4" customHeight="1" x14ac:dyDescent="0.25">
      <c r="A53" s="4"/>
      <c r="B53" s="4"/>
      <c r="C53" s="4"/>
      <c r="D53" s="4"/>
    </row>
    <row r="54" spans="1:20" x14ac:dyDescent="0.25">
      <c r="A54" s="132" t="s">
        <v>43</v>
      </c>
      <c r="B54" s="132"/>
      <c r="C54" s="132"/>
      <c r="D54" s="132"/>
      <c r="E54" s="132"/>
      <c r="F54" s="132"/>
      <c r="G54" s="132"/>
      <c r="H54" s="132"/>
      <c r="I54" s="132"/>
      <c r="J54" s="132"/>
      <c r="K54" s="132" t="s">
        <v>44</v>
      </c>
      <c r="L54" s="132"/>
      <c r="M54" s="132"/>
      <c r="N54" s="132"/>
      <c r="O54" s="132"/>
      <c r="P54" s="132"/>
      <c r="Q54" s="132"/>
      <c r="R54" s="132"/>
      <c r="S54" s="132"/>
      <c r="T54" s="132"/>
    </row>
    <row r="55" spans="1:20" ht="31.5" customHeight="1" x14ac:dyDescent="0.25">
      <c r="A55" s="133" t="s">
        <v>45</v>
      </c>
      <c r="B55" s="133"/>
      <c r="C55" s="133"/>
      <c r="D55" s="133"/>
      <c r="E55" s="133"/>
      <c r="F55" s="133" t="s">
        <v>124</v>
      </c>
      <c r="G55" s="133"/>
      <c r="H55" s="133"/>
      <c r="I55" s="133"/>
      <c r="J55" s="133"/>
      <c r="K55" s="133" t="s">
        <v>45</v>
      </c>
      <c r="L55" s="133"/>
      <c r="M55" s="133"/>
      <c r="N55" s="133"/>
      <c r="O55" s="133"/>
      <c r="P55" s="133" t="s">
        <v>125</v>
      </c>
      <c r="Q55" s="133"/>
      <c r="R55" s="133"/>
      <c r="S55" s="133"/>
      <c r="T55" s="133"/>
    </row>
    <row r="56" spans="1:20" x14ac:dyDescent="0.25">
      <c r="A56" s="129"/>
      <c r="B56" s="130"/>
      <c r="C56" s="130"/>
      <c r="D56" s="130"/>
      <c r="E56" s="131"/>
      <c r="F56" s="129"/>
      <c r="G56" s="130"/>
      <c r="H56" s="130"/>
      <c r="I56" s="130"/>
      <c r="J56" s="131"/>
      <c r="K56" s="129"/>
      <c r="L56" s="130"/>
      <c r="M56" s="130"/>
      <c r="N56" s="130"/>
      <c r="O56" s="131"/>
      <c r="P56" s="129"/>
      <c r="Q56" s="130"/>
      <c r="R56" s="130"/>
      <c r="S56" s="130"/>
      <c r="T56" s="131"/>
    </row>
    <row r="57" spans="1:20" x14ac:dyDescent="0.25">
      <c r="A57" s="129"/>
      <c r="B57" s="130"/>
      <c r="C57" s="130"/>
      <c r="D57" s="130"/>
      <c r="E57" s="131"/>
      <c r="F57" s="129"/>
      <c r="G57" s="130"/>
      <c r="H57" s="130"/>
      <c r="I57" s="130"/>
      <c r="J57" s="131"/>
      <c r="K57" s="129"/>
      <c r="L57" s="130"/>
      <c r="M57" s="130"/>
      <c r="N57" s="130"/>
      <c r="O57" s="131"/>
      <c r="P57" s="129"/>
      <c r="Q57" s="130"/>
      <c r="R57" s="130"/>
      <c r="S57" s="130"/>
      <c r="T57" s="131"/>
    </row>
    <row r="58" spans="1:20" x14ac:dyDescent="0.25">
      <c r="A58" s="129"/>
      <c r="B58" s="130"/>
      <c r="C58" s="130"/>
      <c r="D58" s="130"/>
      <c r="E58" s="131"/>
      <c r="F58" s="129"/>
      <c r="G58" s="130"/>
      <c r="H58" s="130"/>
      <c r="I58" s="130"/>
      <c r="J58" s="131"/>
      <c r="K58" s="129"/>
      <c r="L58" s="130"/>
      <c r="M58" s="130"/>
      <c r="N58" s="130"/>
      <c r="O58" s="131"/>
      <c r="P58" s="129"/>
      <c r="Q58" s="130"/>
      <c r="R58" s="130"/>
      <c r="S58" s="130"/>
      <c r="T58" s="131"/>
    </row>
    <row r="59" spans="1:20" x14ac:dyDescent="0.25">
      <c r="A59" s="129"/>
      <c r="B59" s="130"/>
      <c r="C59" s="130"/>
      <c r="D59" s="130"/>
      <c r="E59" s="131"/>
      <c r="F59" s="129"/>
      <c r="G59" s="130"/>
      <c r="H59" s="130"/>
      <c r="I59" s="130"/>
      <c r="J59" s="131"/>
      <c r="K59" s="129"/>
      <c r="L59" s="130"/>
      <c r="M59" s="130"/>
      <c r="N59" s="130"/>
      <c r="O59" s="131"/>
      <c r="P59" s="129"/>
      <c r="Q59" s="130"/>
      <c r="R59" s="130"/>
      <c r="S59" s="130"/>
      <c r="T59" s="131"/>
    </row>
    <row r="60" spans="1:20" x14ac:dyDescent="0.25">
      <c r="A60" s="129"/>
      <c r="B60" s="130"/>
      <c r="C60" s="130"/>
      <c r="D60" s="130"/>
      <c r="E60" s="131"/>
      <c r="F60" s="129"/>
      <c r="G60" s="130"/>
      <c r="H60" s="130"/>
      <c r="I60" s="130"/>
      <c r="J60" s="131"/>
      <c r="K60" s="129"/>
      <c r="L60" s="130"/>
      <c r="M60" s="130"/>
      <c r="N60" s="130"/>
      <c r="O60" s="131"/>
      <c r="P60" s="129"/>
      <c r="Q60" s="130"/>
      <c r="R60" s="130"/>
      <c r="S60" s="130"/>
      <c r="T60" s="131"/>
    </row>
    <row r="61" spans="1:20" x14ac:dyDescent="0.25">
      <c r="A61" s="129"/>
      <c r="B61" s="130"/>
      <c r="C61" s="130"/>
      <c r="D61" s="130"/>
      <c r="E61" s="131"/>
      <c r="F61" s="129"/>
      <c r="G61" s="130"/>
      <c r="H61" s="130"/>
      <c r="I61" s="130"/>
      <c r="J61" s="131"/>
      <c r="K61" s="129"/>
      <c r="L61" s="130"/>
      <c r="M61" s="130"/>
      <c r="N61" s="130"/>
      <c r="O61" s="131"/>
      <c r="P61" s="129"/>
      <c r="Q61" s="130"/>
      <c r="R61" s="130"/>
      <c r="S61" s="130"/>
      <c r="T61" s="131"/>
    </row>
    <row r="62" spans="1:20" x14ac:dyDescent="0.25">
      <c r="A62" s="129"/>
      <c r="B62" s="130"/>
      <c r="C62" s="130"/>
      <c r="D62" s="130"/>
      <c r="E62" s="131"/>
      <c r="F62" s="129"/>
      <c r="G62" s="130"/>
      <c r="H62" s="130"/>
      <c r="I62" s="130"/>
      <c r="J62" s="131"/>
      <c r="K62" s="129"/>
      <c r="L62" s="130"/>
      <c r="M62" s="130"/>
      <c r="N62" s="130"/>
      <c r="O62" s="131"/>
      <c r="P62" s="129"/>
      <c r="Q62" s="130"/>
      <c r="R62" s="130"/>
      <c r="S62" s="130"/>
      <c r="T62" s="131"/>
    </row>
    <row r="63" spans="1:20" x14ac:dyDescent="0.25">
      <c r="A63" s="129"/>
      <c r="B63" s="130"/>
      <c r="C63" s="130"/>
      <c r="D63" s="130"/>
      <c r="E63" s="131"/>
      <c r="F63" s="129"/>
      <c r="G63" s="130"/>
      <c r="H63" s="130"/>
      <c r="I63" s="130"/>
      <c r="J63" s="131"/>
      <c r="K63" s="129"/>
      <c r="L63" s="130"/>
      <c r="M63" s="130"/>
      <c r="N63" s="130"/>
      <c r="O63" s="131"/>
      <c r="P63" s="129"/>
      <c r="Q63" s="130"/>
      <c r="R63" s="130"/>
      <c r="S63" s="130"/>
      <c r="T63" s="131"/>
    </row>
    <row r="64" spans="1:20" x14ac:dyDescent="0.25">
      <c r="A64" s="129"/>
      <c r="B64" s="130"/>
      <c r="C64" s="130"/>
      <c r="D64" s="130"/>
      <c r="E64" s="131"/>
      <c r="F64" s="129"/>
      <c r="G64" s="130"/>
      <c r="H64" s="130"/>
      <c r="I64" s="130"/>
      <c r="J64" s="131"/>
      <c r="K64" s="129"/>
      <c r="L64" s="130"/>
      <c r="M64" s="130"/>
      <c r="N64" s="130"/>
      <c r="O64" s="131"/>
      <c r="P64" s="129"/>
      <c r="Q64" s="130"/>
      <c r="R64" s="130"/>
      <c r="S64" s="130"/>
      <c r="T64" s="131"/>
    </row>
    <row r="65" spans="1:20" x14ac:dyDescent="0.25">
      <c r="A65" s="129"/>
      <c r="B65" s="130"/>
      <c r="C65" s="130"/>
      <c r="D65" s="130"/>
      <c r="E65" s="131"/>
      <c r="F65" s="129"/>
      <c r="G65" s="130"/>
      <c r="H65" s="130"/>
      <c r="I65" s="130"/>
      <c r="J65" s="131"/>
      <c r="K65" s="129"/>
      <c r="L65" s="130"/>
      <c r="M65" s="130"/>
      <c r="N65" s="130"/>
      <c r="O65" s="131"/>
      <c r="P65" s="129"/>
      <c r="Q65" s="130"/>
      <c r="R65" s="130"/>
      <c r="S65" s="130"/>
      <c r="T65" s="131"/>
    </row>
    <row r="66" spans="1:20" ht="16.8" x14ac:dyDescent="0.3">
      <c r="A66" s="102" t="s">
        <v>65</v>
      </c>
      <c r="B66" s="103"/>
      <c r="C66" s="103"/>
      <c r="D66" s="103"/>
      <c r="E66" s="104"/>
      <c r="F66" s="136" t="str">
        <f>IF(A56=0," ",(RSQ(A56:A65,F56:F65)))</f>
        <v xml:space="preserve"> </v>
      </c>
      <c r="G66" s="137"/>
      <c r="H66" s="137"/>
      <c r="I66" s="137"/>
      <c r="J66" s="138"/>
      <c r="K66" s="38"/>
      <c r="L66" s="25"/>
      <c r="M66" s="25"/>
      <c r="N66" s="25"/>
      <c r="O66" s="26"/>
      <c r="P66" s="136" t="str">
        <f>IF(K56=0," ",(RSQ(K56:K65,P56:P65)))</f>
        <v xml:space="preserve"> </v>
      </c>
      <c r="Q66" s="137"/>
      <c r="R66" s="137"/>
      <c r="S66" s="137"/>
      <c r="T66" s="138"/>
    </row>
    <row r="67" spans="1:20" x14ac:dyDescent="0.25">
      <c r="B67" s="4"/>
      <c r="C67" s="4"/>
      <c r="D67" s="4"/>
    </row>
  </sheetData>
  <sheetProtection algorithmName="SHA-512" hashValue="xR37AeS0SIbOGrylo/JPn6RiiXhBMWsH6yuQkSw/N+oWSjwtNBhLSnnzmWhjwv96DPgdQlriFvzARriy7gf/hA==" saltValue="gkEiUZ+Dvyu7nKDJ1/CWvg==" spinCount="100000" sheet="1" objects="1" scenarios="1"/>
  <mergeCells count="113">
    <mergeCell ref="A65:E65"/>
    <mergeCell ref="F65:J65"/>
    <mergeCell ref="K65:O65"/>
    <mergeCell ref="P65:T65"/>
    <mergeCell ref="A66:E66"/>
    <mergeCell ref="F66:J66"/>
    <mergeCell ref="P66:T66"/>
    <mergeCell ref="A63:E63"/>
    <mergeCell ref="F63:J63"/>
    <mergeCell ref="K63:O63"/>
    <mergeCell ref="P63:T63"/>
    <mergeCell ref="A64:E64"/>
    <mergeCell ref="F64:J64"/>
    <mergeCell ref="K64:O64"/>
    <mergeCell ref="P64:T64"/>
    <mergeCell ref="A61:E61"/>
    <mergeCell ref="F61:J61"/>
    <mergeCell ref="K61:O61"/>
    <mergeCell ref="P61:T61"/>
    <mergeCell ref="A62:E62"/>
    <mergeCell ref="F62:J62"/>
    <mergeCell ref="K62:O62"/>
    <mergeCell ref="P62:T62"/>
    <mergeCell ref="A59:E59"/>
    <mergeCell ref="F59:J59"/>
    <mergeCell ref="K59:O59"/>
    <mergeCell ref="P59:T59"/>
    <mergeCell ref="A60:E60"/>
    <mergeCell ref="F60:J60"/>
    <mergeCell ref="K60:O60"/>
    <mergeCell ref="P60:T60"/>
    <mergeCell ref="A57:E57"/>
    <mergeCell ref="F57:J57"/>
    <mergeCell ref="K57:O57"/>
    <mergeCell ref="P57:T57"/>
    <mergeCell ref="A58:E58"/>
    <mergeCell ref="F58:J58"/>
    <mergeCell ref="K58:O58"/>
    <mergeCell ref="P58:T58"/>
    <mergeCell ref="A55:E55"/>
    <mergeCell ref="F55:J55"/>
    <mergeCell ref="K55:O55"/>
    <mergeCell ref="P55:T55"/>
    <mergeCell ref="A56:E56"/>
    <mergeCell ref="F56:J56"/>
    <mergeCell ref="K56:O56"/>
    <mergeCell ref="P56:T56"/>
    <mergeCell ref="A46:E46"/>
    <mergeCell ref="F48:T48"/>
    <mergeCell ref="F49:T49"/>
    <mergeCell ref="A50:T50"/>
    <mergeCell ref="A54:J54"/>
    <mergeCell ref="K54:T54"/>
    <mergeCell ref="A44:E44"/>
    <mergeCell ref="F44:G44"/>
    <mergeCell ref="K44:L44"/>
    <mergeCell ref="P44:Q44"/>
    <mergeCell ref="A45:E45"/>
    <mergeCell ref="F45:G45"/>
    <mergeCell ref="K45:L45"/>
    <mergeCell ref="A42:E42"/>
    <mergeCell ref="F42:G42"/>
    <mergeCell ref="K42:L42"/>
    <mergeCell ref="A43:E43"/>
    <mergeCell ref="F43:G43"/>
    <mergeCell ref="K43:L43"/>
    <mergeCell ref="A40:E40"/>
    <mergeCell ref="F40:G40"/>
    <mergeCell ref="K40:L40"/>
    <mergeCell ref="A41:E41"/>
    <mergeCell ref="F41:G41"/>
    <mergeCell ref="K41:L41"/>
    <mergeCell ref="A38:E38"/>
    <mergeCell ref="F38:G38"/>
    <mergeCell ref="K38:L38"/>
    <mergeCell ref="A39:E39"/>
    <mergeCell ref="F39:G39"/>
    <mergeCell ref="K39:L39"/>
    <mergeCell ref="A35:E35"/>
    <mergeCell ref="F35:G35"/>
    <mergeCell ref="A37:E37"/>
    <mergeCell ref="F37:J37"/>
    <mergeCell ref="K37:O37"/>
    <mergeCell ref="K35:O35"/>
    <mergeCell ref="P37:T37"/>
    <mergeCell ref="A33:E33"/>
    <mergeCell ref="F33:G33"/>
    <mergeCell ref="K33:O33"/>
    <mergeCell ref="P33:Q33"/>
    <mergeCell ref="A34:E34"/>
    <mergeCell ref="F34:G34"/>
    <mergeCell ref="K34:O34"/>
    <mergeCell ref="P34:Q34"/>
    <mergeCell ref="P35:Q35"/>
    <mergeCell ref="A32:E32"/>
    <mergeCell ref="F32:G32"/>
    <mergeCell ref="P32:Q32"/>
    <mergeCell ref="G20:T20"/>
    <mergeCell ref="G22:T22"/>
    <mergeCell ref="G23:T23"/>
    <mergeCell ref="G25:T25"/>
    <mergeCell ref="G26:T26"/>
    <mergeCell ref="A30:E30"/>
    <mergeCell ref="F30:J30"/>
    <mergeCell ref="F1:T1"/>
    <mergeCell ref="G14:T14"/>
    <mergeCell ref="G16:T16"/>
    <mergeCell ref="G17:T17"/>
    <mergeCell ref="G18:T18"/>
    <mergeCell ref="G19:T19"/>
    <mergeCell ref="A31:E31"/>
    <mergeCell ref="F31:G31"/>
    <mergeCell ref="P31:Q31"/>
  </mergeCells>
  <pageMargins left="0.9055118110236221" right="0.47244094488188981" top="1.3779527559055118" bottom="0.78740157480314965" header="0.31496062992125984" footer="0.31496062992125984"/>
  <pageSetup paperSize="9" orientation="portrait" verticalDpi="1200" r:id="rId1"/>
  <headerFooter>
    <oddHeader xml:space="preserve">&amp;L&amp;G&amp;R&amp;12Formulario di verifica dell'ermeticità all'aria
Versione MZ 2024.3
</oddHeader>
    <oddFooter>&amp;R Pagina &amp;P</oddFooter>
  </headerFooter>
  <rowBreaks count="1" manualBreakCount="1">
    <brk id="49" max="16383" man="1"/>
  </rowBreaks>
  <drawing r:id="rId2"/>
  <legacyDrawingHF r:id="rId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95062B-3080-44DF-AB29-C9A93C2BCFC7}">
  <sheetPr codeName="Foglio14">
    <tabColor theme="3" tint="0.59999389629810485"/>
  </sheetPr>
  <dimension ref="A1:V67"/>
  <sheetViews>
    <sheetView view="pageLayout" zoomScaleNormal="100" workbookViewId="0">
      <selection activeCell="T6" sqref="T6"/>
    </sheetView>
  </sheetViews>
  <sheetFormatPr baseColWidth="10" defaultColWidth="11.44140625" defaultRowHeight="13.8" x14ac:dyDescent="0.25"/>
  <cols>
    <col min="1" max="4" width="4.33203125" style="1" customWidth="1"/>
    <col min="5" max="5" width="6.44140625" style="1" customWidth="1"/>
    <col min="6" max="19" width="4.33203125" style="1" customWidth="1"/>
    <col min="20" max="20" width="3.5546875" style="1" customWidth="1"/>
    <col min="21" max="22" width="11.44140625" style="1" hidden="1" customWidth="1"/>
    <col min="23" max="24" width="11.44140625" style="1" customWidth="1"/>
    <col min="25" max="16384" width="11.44140625" style="1"/>
  </cols>
  <sheetData>
    <row r="1" spans="1:20" x14ac:dyDescent="0.25">
      <c r="A1" s="1" t="s">
        <v>89</v>
      </c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</row>
    <row r="2" spans="1:20" ht="7.5" customHeight="1" x14ac:dyDescent="0.25"/>
    <row r="3" spans="1:20" ht="15.6" x14ac:dyDescent="0.3">
      <c r="A3" s="5" t="s">
        <v>178</v>
      </c>
    </row>
    <row r="4" spans="1:20" ht="7.5" customHeight="1" x14ac:dyDescent="0.25"/>
    <row r="5" spans="1:20" x14ac:dyDescent="0.25">
      <c r="A5" s="1" t="s">
        <v>51</v>
      </c>
      <c r="F5" s="70"/>
      <c r="G5" s="4" t="s">
        <v>177</v>
      </c>
    </row>
    <row r="6" spans="1:20" x14ac:dyDescent="0.25">
      <c r="A6" s="1" t="s">
        <v>52</v>
      </c>
      <c r="F6" s="70"/>
      <c r="G6" s="4" t="s">
        <v>50</v>
      </c>
    </row>
    <row r="7" spans="1:20" x14ac:dyDescent="0.25">
      <c r="F7" s="70"/>
      <c r="G7" s="4" t="s">
        <v>179</v>
      </c>
    </row>
    <row r="8" spans="1:20" ht="7.5" customHeight="1" x14ac:dyDescent="0.25"/>
    <row r="9" spans="1:20" x14ac:dyDescent="0.25">
      <c r="A9" s="1" t="s">
        <v>49</v>
      </c>
      <c r="F9" s="70"/>
      <c r="G9" s="4" t="s">
        <v>53</v>
      </c>
    </row>
    <row r="10" spans="1:20" x14ac:dyDescent="0.25">
      <c r="A10" s="1" t="s">
        <v>48</v>
      </c>
      <c r="F10" s="70"/>
      <c r="G10" s="4" t="s">
        <v>180</v>
      </c>
    </row>
    <row r="11" spans="1:20" x14ac:dyDescent="0.25">
      <c r="F11" s="70"/>
      <c r="G11" s="4" t="s">
        <v>54</v>
      </c>
    </row>
    <row r="12" spans="1:20" ht="15" customHeight="1" x14ac:dyDescent="0.3">
      <c r="F12" s="70"/>
      <c r="G12" s="66" t="s">
        <v>192</v>
      </c>
      <c r="H12"/>
    </row>
    <row r="13" spans="1:20" ht="7.5" customHeight="1" x14ac:dyDescent="0.3">
      <c r="G13"/>
      <c r="H13" s="4"/>
    </row>
    <row r="14" spans="1:20" x14ac:dyDescent="0.25">
      <c r="A14" s="1" t="s">
        <v>193</v>
      </c>
      <c r="F14" s="70"/>
      <c r="G14" s="101" t="s">
        <v>194</v>
      </c>
      <c r="H14" s="101"/>
      <c r="I14" s="101"/>
      <c r="J14" s="101"/>
      <c r="K14" s="101"/>
      <c r="L14" s="101"/>
      <c r="M14" s="101"/>
      <c r="N14" s="101"/>
      <c r="O14" s="101"/>
      <c r="P14" s="101"/>
      <c r="Q14" s="101"/>
      <c r="R14" s="101"/>
      <c r="S14" s="101"/>
      <c r="T14" s="101"/>
    </row>
    <row r="15" spans="1:20" ht="7.5" customHeight="1" x14ac:dyDescent="0.25"/>
    <row r="16" spans="1:20" x14ac:dyDescent="0.25">
      <c r="A16" s="1" t="s">
        <v>41</v>
      </c>
      <c r="F16" s="70"/>
      <c r="G16" s="101" t="s">
        <v>183</v>
      </c>
      <c r="H16" s="101"/>
      <c r="I16" s="101"/>
      <c r="J16" s="101"/>
      <c r="K16" s="101"/>
      <c r="L16" s="101"/>
      <c r="M16" s="101"/>
      <c r="N16" s="101"/>
      <c r="O16" s="101"/>
      <c r="P16" s="101"/>
      <c r="Q16" s="101"/>
      <c r="R16" s="101"/>
      <c r="S16" s="101"/>
      <c r="T16" s="101"/>
    </row>
    <row r="17" spans="1:22" x14ac:dyDescent="0.25">
      <c r="F17" s="70"/>
      <c r="G17" s="101" t="s">
        <v>184</v>
      </c>
      <c r="H17" s="101"/>
      <c r="I17" s="101"/>
      <c r="J17" s="101"/>
      <c r="K17" s="101"/>
      <c r="L17" s="101"/>
      <c r="M17" s="101"/>
      <c r="N17" s="101"/>
      <c r="O17" s="101"/>
      <c r="P17" s="101"/>
      <c r="Q17" s="101"/>
      <c r="R17" s="101"/>
      <c r="S17" s="101"/>
      <c r="T17" s="101"/>
    </row>
    <row r="18" spans="1:22" x14ac:dyDescent="0.25">
      <c r="F18" s="70"/>
      <c r="G18" s="101" t="s">
        <v>185</v>
      </c>
      <c r="H18" s="101"/>
      <c r="I18" s="101"/>
      <c r="J18" s="101"/>
      <c r="K18" s="101"/>
      <c r="L18" s="101"/>
      <c r="M18" s="101"/>
      <c r="N18" s="101"/>
      <c r="O18" s="101"/>
      <c r="P18" s="101"/>
      <c r="Q18" s="101"/>
      <c r="R18" s="101"/>
      <c r="S18" s="101"/>
      <c r="T18" s="101"/>
    </row>
    <row r="19" spans="1:22" x14ac:dyDescent="0.25">
      <c r="F19" s="70"/>
      <c r="G19" s="101" t="s">
        <v>186</v>
      </c>
      <c r="H19" s="101"/>
      <c r="I19" s="101"/>
      <c r="J19" s="101"/>
      <c r="K19" s="101"/>
      <c r="L19" s="101"/>
      <c r="M19" s="101"/>
      <c r="N19" s="101"/>
      <c r="O19" s="101"/>
      <c r="P19" s="101"/>
      <c r="Q19" s="101"/>
      <c r="R19" s="101"/>
      <c r="S19" s="101"/>
      <c r="T19" s="101"/>
    </row>
    <row r="20" spans="1:22" x14ac:dyDescent="0.25">
      <c r="F20" s="70"/>
      <c r="G20" s="101" t="s">
        <v>187</v>
      </c>
      <c r="H20" s="101"/>
      <c r="I20" s="101"/>
      <c r="J20" s="101"/>
      <c r="K20" s="101"/>
      <c r="L20" s="101"/>
      <c r="M20" s="101"/>
      <c r="N20" s="101"/>
      <c r="O20" s="101"/>
      <c r="P20" s="101"/>
      <c r="Q20" s="101"/>
      <c r="R20" s="101"/>
      <c r="S20" s="101"/>
      <c r="T20" s="101"/>
    </row>
    <row r="21" spans="1:22" ht="7.5" customHeight="1" x14ac:dyDescent="0.25">
      <c r="G21" s="4"/>
    </row>
    <row r="22" spans="1:22" x14ac:dyDescent="0.25">
      <c r="A22" s="1" t="s">
        <v>40</v>
      </c>
      <c r="F22" s="70"/>
      <c r="G22" s="101" t="s">
        <v>114</v>
      </c>
      <c r="H22" s="101"/>
      <c r="I22" s="101"/>
      <c r="J22" s="101"/>
      <c r="K22" s="101"/>
      <c r="L22" s="101"/>
      <c r="M22" s="101"/>
      <c r="N22" s="101"/>
      <c r="O22" s="101"/>
      <c r="P22" s="101"/>
      <c r="Q22" s="101"/>
      <c r="R22" s="101"/>
      <c r="S22" s="101"/>
      <c r="T22" s="101"/>
    </row>
    <row r="23" spans="1:22" x14ac:dyDescent="0.25">
      <c r="F23" s="70"/>
      <c r="G23" s="101" t="s">
        <v>188</v>
      </c>
      <c r="H23" s="101"/>
      <c r="I23" s="101"/>
      <c r="J23" s="101"/>
      <c r="K23" s="101"/>
      <c r="L23" s="101"/>
      <c r="M23" s="101"/>
      <c r="N23" s="101"/>
      <c r="O23" s="101"/>
      <c r="P23" s="101"/>
      <c r="Q23" s="101"/>
      <c r="R23" s="101"/>
      <c r="S23" s="101"/>
      <c r="T23" s="101"/>
    </row>
    <row r="24" spans="1:22" ht="7.5" customHeight="1" x14ac:dyDescent="0.25">
      <c r="G24" s="66"/>
      <c r="H24" s="66"/>
      <c r="I24" s="66"/>
      <c r="J24" s="66"/>
      <c r="K24" s="66"/>
      <c r="L24" s="66"/>
      <c r="M24" s="66"/>
      <c r="N24" s="66"/>
      <c r="O24" s="66"/>
      <c r="P24" s="66"/>
      <c r="Q24" s="66"/>
      <c r="R24" s="66"/>
      <c r="S24" s="66"/>
      <c r="T24" s="66"/>
    </row>
    <row r="25" spans="1:22" x14ac:dyDescent="0.25">
      <c r="A25" s="1" t="s">
        <v>195</v>
      </c>
      <c r="F25" s="63"/>
      <c r="G25" s="101" t="s">
        <v>190</v>
      </c>
      <c r="H25" s="101"/>
      <c r="I25" s="101"/>
      <c r="J25" s="101"/>
      <c r="K25" s="101"/>
      <c r="L25" s="101"/>
      <c r="M25" s="101"/>
      <c r="N25" s="101"/>
      <c r="O25" s="101"/>
      <c r="P25" s="101"/>
      <c r="Q25" s="101"/>
      <c r="R25" s="101"/>
      <c r="S25" s="101"/>
      <c r="T25" s="101"/>
    </row>
    <row r="26" spans="1:22" x14ac:dyDescent="0.25">
      <c r="F26" s="63"/>
      <c r="G26" s="101" t="s">
        <v>191</v>
      </c>
      <c r="H26" s="101"/>
      <c r="I26" s="101"/>
      <c r="J26" s="101"/>
      <c r="K26" s="101"/>
      <c r="L26" s="101"/>
      <c r="M26" s="101"/>
      <c r="N26" s="101"/>
      <c r="O26" s="101"/>
      <c r="P26" s="101"/>
      <c r="Q26" s="101"/>
      <c r="R26" s="101"/>
      <c r="S26" s="101"/>
      <c r="T26" s="101"/>
    </row>
    <row r="28" spans="1:22" x14ac:dyDescent="0.25">
      <c r="A28" s="17" t="s">
        <v>27</v>
      </c>
    </row>
    <row r="29" spans="1:22" x14ac:dyDescent="0.25">
      <c r="A29" s="17"/>
    </row>
    <row r="30" spans="1:22" ht="18.600000000000001" customHeight="1" x14ac:dyDescent="0.25">
      <c r="A30" s="102" t="s">
        <v>28</v>
      </c>
      <c r="B30" s="103"/>
      <c r="C30" s="103"/>
      <c r="D30" s="103"/>
      <c r="E30" s="104"/>
      <c r="F30" s="107"/>
      <c r="G30" s="108"/>
      <c r="H30" s="108"/>
      <c r="I30" s="108"/>
      <c r="J30" s="109"/>
    </row>
    <row r="31" spans="1:22" ht="17.399999999999999" x14ac:dyDescent="0.35">
      <c r="A31" s="102" t="s">
        <v>196</v>
      </c>
      <c r="B31" s="103"/>
      <c r="C31" s="103"/>
      <c r="D31" s="103"/>
      <c r="E31" s="104"/>
      <c r="F31" s="105"/>
      <c r="G31" s="106"/>
      <c r="H31" s="25" t="s">
        <v>6</v>
      </c>
      <c r="I31" s="25"/>
      <c r="J31" s="26"/>
      <c r="K31" s="27" t="s">
        <v>32</v>
      </c>
      <c r="L31" s="25"/>
      <c r="M31" s="25"/>
      <c r="N31" s="25"/>
      <c r="O31" s="26"/>
      <c r="P31" s="105"/>
      <c r="Q31" s="106"/>
      <c r="R31" s="25" t="s">
        <v>13</v>
      </c>
      <c r="S31" s="25"/>
      <c r="T31" s="26"/>
      <c r="U31" s="1">
        <f>IF(Verifica!$F$31="Minergie",V31,IF(Verifica!$F$31="Minergie-P",V32,IF(Verifica!$F$31="Minergie-A",V33,0)))</f>
        <v>0</v>
      </c>
      <c r="V31" s="1">
        <f>IF(Verifica!$F$33="Nuove costruzioni",(F31*1.2+F33*12+F34*6)/(F31+F33+F34),IF(Verifica!$F$33="Ammodernamenti",(F32*1.6+F33*12+F34*6)/SUM(F32:F34),IF(Verifica!$F$33="Nuove costruzioni / Ammodernamenti",(F31*0.8+F32*1.6+F33*12+F34*6)/SUM(F31:F34),0)))</f>
        <v>0</v>
      </c>
    </row>
    <row r="32" spans="1:22" ht="17.399999999999999" x14ac:dyDescent="0.35">
      <c r="A32" s="102" t="s">
        <v>197</v>
      </c>
      <c r="B32" s="103"/>
      <c r="C32" s="103"/>
      <c r="D32" s="103"/>
      <c r="E32" s="104"/>
      <c r="F32" s="105"/>
      <c r="G32" s="106"/>
      <c r="H32" s="25" t="s">
        <v>6</v>
      </c>
      <c r="I32" s="25"/>
      <c r="J32" s="26"/>
      <c r="K32" s="27" t="s">
        <v>30</v>
      </c>
      <c r="L32" s="25"/>
      <c r="M32" s="25"/>
      <c r="N32" s="25"/>
      <c r="O32" s="26"/>
      <c r="P32" s="105"/>
      <c r="Q32" s="106"/>
      <c r="R32" s="25" t="s">
        <v>13</v>
      </c>
      <c r="S32" s="25"/>
      <c r="T32" s="26"/>
      <c r="V32" s="1">
        <f>IF(Verifica!$F$33="Nuove costruzioni",(F31*0.8+F33*12+F34*6)/(F31+F33+F34),IF(Verifica!$F$33="Ammodernamenti",(F32*1.6+F33*12+F34*6)/SUM(F32:F34),IF(Verifica!$F$33="Nuove costruzioni / Ammodernamenti",(F31*0.8+F32*1.6+F33*12+F34*6)/SUM(F31:F34),0)))</f>
        <v>0</v>
      </c>
    </row>
    <row r="33" spans="1:22" ht="16.2" x14ac:dyDescent="0.25">
      <c r="A33" s="102" t="s">
        <v>198</v>
      </c>
      <c r="B33" s="103"/>
      <c r="C33" s="103"/>
      <c r="D33" s="103"/>
      <c r="E33" s="104"/>
      <c r="F33" s="105"/>
      <c r="G33" s="106"/>
      <c r="H33" s="25" t="s">
        <v>6</v>
      </c>
      <c r="I33" s="25"/>
      <c r="J33" s="26"/>
      <c r="K33" s="102" t="s">
        <v>29</v>
      </c>
      <c r="L33" s="103"/>
      <c r="M33" s="103"/>
      <c r="N33" s="103"/>
      <c r="O33" s="104"/>
      <c r="P33" s="105"/>
      <c r="Q33" s="106"/>
      <c r="R33" s="25" t="s">
        <v>14</v>
      </c>
      <c r="S33" s="25"/>
      <c r="T33" s="26"/>
      <c r="V33" s="1">
        <f>IF(Verifica!$F$33="Nuove costruzioni",(F31*0.8+F33*12+F34*6)/(F31+F33+F34),IF(Verifica!$F$33="Ammodernamenti",(F32*1.6+F33*12+F34*6)/SUM(F32:F34),IF(Verifica!$F$33="Nuove costruzioni / Ammodernamenti",(F31*0.8+F32*1.6+F33*12+F34*6)/SUM(F31:F34),0)))</f>
        <v>0</v>
      </c>
    </row>
    <row r="34" spans="1:22" ht="16.2" x14ac:dyDescent="0.25">
      <c r="A34" s="102" t="s">
        <v>199</v>
      </c>
      <c r="B34" s="103"/>
      <c r="C34" s="103"/>
      <c r="D34" s="103"/>
      <c r="E34" s="104"/>
      <c r="F34" s="105"/>
      <c r="G34" s="106"/>
      <c r="H34" s="25" t="s">
        <v>6</v>
      </c>
      <c r="I34" s="25"/>
      <c r="J34" s="26"/>
      <c r="K34" s="102" t="s">
        <v>31</v>
      </c>
      <c r="L34" s="103"/>
      <c r="M34" s="103"/>
      <c r="N34" s="103"/>
      <c r="O34" s="104"/>
      <c r="P34" s="105"/>
      <c r="Q34" s="106"/>
      <c r="R34" s="25" t="s">
        <v>7</v>
      </c>
      <c r="S34" s="25"/>
      <c r="T34" s="26"/>
    </row>
    <row r="35" spans="1:22" ht="16.2" x14ac:dyDescent="0.35">
      <c r="A35" s="102" t="s">
        <v>209</v>
      </c>
      <c r="B35" s="103"/>
      <c r="C35" s="103"/>
      <c r="D35" s="103"/>
      <c r="E35" s="104"/>
      <c r="F35" s="113" t="str">
        <f>IF(F31=0," ",SUM(F31:G34))</f>
        <v xml:space="preserve"> </v>
      </c>
      <c r="G35" s="114"/>
      <c r="H35" s="25" t="s">
        <v>6</v>
      </c>
      <c r="I35" s="25"/>
      <c r="J35" s="26"/>
      <c r="K35" s="102" t="s">
        <v>115</v>
      </c>
      <c r="L35" s="103"/>
      <c r="M35" s="103"/>
      <c r="N35" s="103"/>
      <c r="O35" s="104"/>
      <c r="P35" s="105"/>
      <c r="Q35" s="106"/>
      <c r="R35" s="25" t="s">
        <v>208</v>
      </c>
      <c r="S35" s="25"/>
      <c r="T35" s="26"/>
    </row>
    <row r="37" spans="1:22" x14ac:dyDescent="0.25">
      <c r="A37" s="102"/>
      <c r="B37" s="103"/>
      <c r="C37" s="103"/>
      <c r="D37" s="103"/>
      <c r="E37" s="104"/>
      <c r="F37" s="110" t="s">
        <v>42</v>
      </c>
      <c r="G37" s="111"/>
      <c r="H37" s="111"/>
      <c r="I37" s="111"/>
      <c r="J37" s="112"/>
      <c r="K37" s="110" t="s">
        <v>33</v>
      </c>
      <c r="L37" s="111"/>
      <c r="M37" s="111"/>
      <c r="N37" s="111"/>
      <c r="O37" s="112"/>
      <c r="P37" s="110" t="s">
        <v>200</v>
      </c>
      <c r="Q37" s="111"/>
      <c r="R37" s="111"/>
      <c r="S37" s="111"/>
      <c r="T37" s="112"/>
    </row>
    <row r="38" spans="1:22" ht="16.2" x14ac:dyDescent="0.35">
      <c r="A38" s="102" t="s">
        <v>39</v>
      </c>
      <c r="B38" s="103"/>
      <c r="C38" s="103"/>
      <c r="D38" s="103"/>
      <c r="E38" s="104"/>
      <c r="F38" s="105"/>
      <c r="G38" s="106"/>
      <c r="H38" s="25" t="s">
        <v>8</v>
      </c>
      <c r="I38" s="25"/>
      <c r="J38" s="26"/>
      <c r="K38" s="105"/>
      <c r="L38" s="106"/>
      <c r="M38" s="25" t="s">
        <v>8</v>
      </c>
      <c r="N38" s="25"/>
      <c r="O38" s="26"/>
      <c r="P38" s="20"/>
      <c r="T38" s="21"/>
    </row>
    <row r="39" spans="1:22" ht="17.399999999999999" x14ac:dyDescent="0.35">
      <c r="A39" s="102" t="s">
        <v>38</v>
      </c>
      <c r="B39" s="103"/>
      <c r="C39" s="103"/>
      <c r="D39" s="103"/>
      <c r="E39" s="104"/>
      <c r="F39" s="105"/>
      <c r="G39" s="106"/>
      <c r="H39" s="25" t="s">
        <v>9</v>
      </c>
      <c r="I39" s="25"/>
      <c r="J39" s="26"/>
      <c r="K39" s="105"/>
      <c r="L39" s="106"/>
      <c r="M39" s="25" t="s">
        <v>9</v>
      </c>
      <c r="N39" s="25"/>
      <c r="O39" s="26"/>
      <c r="P39" s="20"/>
      <c r="T39" s="21"/>
    </row>
    <row r="40" spans="1:22" ht="16.2" x14ac:dyDescent="0.25">
      <c r="A40" s="120" t="s">
        <v>201</v>
      </c>
      <c r="B40" s="121"/>
      <c r="C40" s="121"/>
      <c r="D40" s="121"/>
      <c r="E40" s="122"/>
      <c r="F40" s="125"/>
      <c r="G40" s="126"/>
      <c r="H40" s="1" t="s">
        <v>10</v>
      </c>
      <c r="J40" s="21"/>
      <c r="K40" s="125"/>
      <c r="L40" s="126"/>
      <c r="M40" s="1" t="s">
        <v>10</v>
      </c>
      <c r="O40" s="21"/>
      <c r="P40" s="20"/>
      <c r="T40" s="21"/>
    </row>
    <row r="41" spans="1:22" x14ac:dyDescent="0.25">
      <c r="A41" s="115" t="s">
        <v>36</v>
      </c>
      <c r="B41" s="116"/>
      <c r="C41" s="116"/>
      <c r="D41" s="116"/>
      <c r="E41" s="117"/>
      <c r="F41" s="118"/>
      <c r="G41" s="119"/>
      <c r="H41" s="3"/>
      <c r="I41" s="3"/>
      <c r="J41" s="23"/>
      <c r="K41" s="118"/>
      <c r="L41" s="119"/>
      <c r="M41" s="3"/>
      <c r="N41" s="3"/>
      <c r="O41" s="23"/>
      <c r="P41" s="20"/>
      <c r="T41" s="21"/>
    </row>
    <row r="42" spans="1:22" x14ac:dyDescent="0.25">
      <c r="A42" s="120" t="s">
        <v>37</v>
      </c>
      <c r="B42" s="121"/>
      <c r="C42" s="121"/>
      <c r="D42" s="121"/>
      <c r="E42" s="122"/>
      <c r="F42" s="123"/>
      <c r="G42" s="124"/>
      <c r="H42" s="1" t="s">
        <v>10</v>
      </c>
      <c r="J42" s="21"/>
      <c r="K42" s="123"/>
      <c r="L42" s="124"/>
      <c r="M42" s="1" t="s">
        <v>10</v>
      </c>
      <c r="O42" s="21"/>
      <c r="P42" s="20"/>
      <c r="T42" s="21"/>
    </row>
    <row r="43" spans="1:22" x14ac:dyDescent="0.25">
      <c r="A43" s="115" t="s">
        <v>4</v>
      </c>
      <c r="B43" s="116"/>
      <c r="C43" s="116"/>
      <c r="D43" s="116"/>
      <c r="E43" s="117"/>
      <c r="F43" s="118"/>
      <c r="G43" s="119"/>
      <c r="H43" s="3"/>
      <c r="I43" s="3"/>
      <c r="J43" s="23"/>
      <c r="K43" s="118"/>
      <c r="L43" s="119"/>
      <c r="M43" s="3"/>
      <c r="N43" s="3"/>
      <c r="O43" s="23"/>
      <c r="P43" s="20"/>
      <c r="T43" s="21"/>
    </row>
    <row r="44" spans="1:22" ht="16.2" x14ac:dyDescent="0.35">
      <c r="A44" s="120" t="s">
        <v>116</v>
      </c>
      <c r="B44" s="121"/>
      <c r="C44" s="121"/>
      <c r="D44" s="121"/>
      <c r="E44" s="122"/>
      <c r="F44" s="127" t="str">
        <f>IF(F38=0," ",F38/SUM(F31:G34))</f>
        <v xml:space="preserve"> </v>
      </c>
      <c r="G44" s="128"/>
      <c r="H44" s="1" t="s">
        <v>0</v>
      </c>
      <c r="J44" s="21"/>
      <c r="K44" s="127" t="str">
        <f>IF(K38=0," ",K38/SUM(F31:G34))</f>
        <v xml:space="preserve"> </v>
      </c>
      <c r="L44" s="128"/>
      <c r="M44" s="1" t="s">
        <v>0</v>
      </c>
      <c r="O44" s="21"/>
      <c r="P44" s="127" t="str">
        <f>IF(F38=0," ",(F44+K44)/2)</f>
        <v xml:space="preserve"> </v>
      </c>
      <c r="Q44" s="128"/>
      <c r="R44" s="29" t="s">
        <v>0</v>
      </c>
      <c r="S44" s="19"/>
      <c r="T44" s="24"/>
    </row>
    <row r="45" spans="1:22" ht="15" x14ac:dyDescent="0.35">
      <c r="A45" s="115" t="s">
        <v>117</v>
      </c>
      <c r="B45" s="116"/>
      <c r="C45" s="116"/>
      <c r="D45" s="116"/>
      <c r="E45" s="117"/>
      <c r="F45" s="118"/>
      <c r="G45" s="119"/>
      <c r="H45" s="3"/>
      <c r="I45" s="3"/>
      <c r="J45" s="23"/>
      <c r="K45" s="118"/>
      <c r="L45" s="119"/>
      <c r="M45" s="3"/>
      <c r="N45" s="3"/>
      <c r="O45" s="23"/>
      <c r="P45" s="22"/>
      <c r="Q45" s="3"/>
      <c r="R45" s="28"/>
      <c r="S45" s="3"/>
      <c r="T45" s="23"/>
    </row>
    <row r="46" spans="1:22" x14ac:dyDescent="0.25">
      <c r="A46" s="102" t="s">
        <v>35</v>
      </c>
      <c r="B46" s="103"/>
      <c r="C46" s="103"/>
      <c r="D46" s="103"/>
      <c r="E46" s="104"/>
      <c r="F46" s="22" t="s">
        <v>12</v>
      </c>
      <c r="G46" s="35"/>
      <c r="H46" s="3" t="s">
        <v>11</v>
      </c>
      <c r="I46" s="3"/>
      <c r="J46" s="23"/>
      <c r="K46" s="22" t="s">
        <v>12</v>
      </c>
      <c r="L46" s="35"/>
      <c r="M46" s="3" t="s">
        <v>11</v>
      </c>
      <c r="N46" s="3"/>
      <c r="O46" s="23"/>
      <c r="P46" s="22" t="s">
        <v>12</v>
      </c>
      <c r="Q46" s="35"/>
      <c r="R46" s="3" t="s">
        <v>11</v>
      </c>
      <c r="S46" s="3"/>
      <c r="T46" s="23"/>
    </row>
    <row r="48" spans="1:22" ht="27" customHeight="1" x14ac:dyDescent="0.25">
      <c r="A48" s="18" t="s">
        <v>34</v>
      </c>
      <c r="B48" s="19"/>
      <c r="C48" s="19"/>
      <c r="D48" s="19"/>
      <c r="E48" s="24"/>
      <c r="F48" s="79" t="s">
        <v>202</v>
      </c>
      <c r="G48" s="80"/>
      <c r="H48" s="80"/>
      <c r="I48" s="80"/>
      <c r="J48" s="80"/>
      <c r="K48" s="80"/>
      <c r="L48" s="80"/>
      <c r="M48" s="80"/>
      <c r="N48" s="80"/>
      <c r="O48" s="80"/>
      <c r="P48" s="80"/>
      <c r="Q48" s="80"/>
      <c r="R48" s="80"/>
      <c r="S48" s="80"/>
      <c r="T48" s="81"/>
    </row>
    <row r="49" spans="1:20" ht="14.25" customHeight="1" x14ac:dyDescent="0.25">
      <c r="A49" s="20"/>
      <c r="E49" s="21"/>
      <c r="F49" s="79" t="s">
        <v>126</v>
      </c>
      <c r="G49" s="80"/>
      <c r="H49" s="80"/>
      <c r="I49" s="80"/>
      <c r="J49" s="80"/>
      <c r="K49" s="80"/>
      <c r="L49" s="80"/>
      <c r="M49" s="80"/>
      <c r="N49" s="80"/>
      <c r="O49" s="80"/>
      <c r="P49" s="80"/>
      <c r="Q49" s="80"/>
      <c r="R49" s="80"/>
      <c r="S49" s="80"/>
      <c r="T49" s="81"/>
    </row>
    <row r="50" spans="1:20" ht="33" customHeight="1" x14ac:dyDescent="0.25">
      <c r="A50" s="134" t="s">
        <v>203</v>
      </c>
      <c r="B50" s="78"/>
      <c r="C50" s="78"/>
      <c r="D50" s="78"/>
      <c r="E50" s="78"/>
      <c r="F50" s="78"/>
      <c r="G50" s="78"/>
      <c r="H50" s="78"/>
      <c r="I50" s="78"/>
      <c r="J50" s="78"/>
      <c r="K50" s="78"/>
      <c r="L50" s="78"/>
      <c r="M50" s="78"/>
      <c r="N50" s="78"/>
      <c r="O50" s="78"/>
      <c r="P50" s="78"/>
      <c r="Q50" s="78"/>
      <c r="R50" s="78"/>
      <c r="S50" s="78"/>
      <c r="T50" s="78"/>
    </row>
    <row r="51" spans="1:20" ht="8.4" customHeight="1" x14ac:dyDescent="0.25"/>
    <row r="52" spans="1:20" ht="26.4" x14ac:dyDescent="0.4">
      <c r="A52" s="2" t="s">
        <v>61</v>
      </c>
      <c r="B52" s="4"/>
      <c r="C52" s="4"/>
      <c r="D52" s="4"/>
      <c r="T52" s="37" t="s">
        <v>18</v>
      </c>
    </row>
    <row r="53" spans="1:20" ht="8.4" customHeight="1" x14ac:dyDescent="0.25">
      <c r="A53" s="4"/>
      <c r="B53" s="4"/>
      <c r="C53" s="4"/>
      <c r="D53" s="4"/>
    </row>
    <row r="54" spans="1:20" x14ac:dyDescent="0.25">
      <c r="A54" s="132" t="s">
        <v>43</v>
      </c>
      <c r="B54" s="132"/>
      <c r="C54" s="132"/>
      <c r="D54" s="132"/>
      <c r="E54" s="132"/>
      <c r="F54" s="132"/>
      <c r="G54" s="132"/>
      <c r="H54" s="132"/>
      <c r="I54" s="132"/>
      <c r="J54" s="132"/>
      <c r="K54" s="132" t="s">
        <v>44</v>
      </c>
      <c r="L54" s="132"/>
      <c r="M54" s="132"/>
      <c r="N54" s="132"/>
      <c r="O54" s="132"/>
      <c r="P54" s="132"/>
      <c r="Q54" s="132"/>
      <c r="R54" s="132"/>
      <c r="S54" s="132"/>
      <c r="T54" s="132"/>
    </row>
    <row r="55" spans="1:20" ht="31.5" customHeight="1" x14ac:dyDescent="0.25">
      <c r="A55" s="133" t="s">
        <v>45</v>
      </c>
      <c r="B55" s="133"/>
      <c r="C55" s="133"/>
      <c r="D55" s="133"/>
      <c r="E55" s="133"/>
      <c r="F55" s="133" t="s">
        <v>124</v>
      </c>
      <c r="G55" s="133"/>
      <c r="H55" s="133"/>
      <c r="I55" s="133"/>
      <c r="J55" s="133"/>
      <c r="K55" s="133" t="s">
        <v>45</v>
      </c>
      <c r="L55" s="133"/>
      <c r="M55" s="133"/>
      <c r="N55" s="133"/>
      <c r="O55" s="133"/>
      <c r="P55" s="133" t="s">
        <v>125</v>
      </c>
      <c r="Q55" s="133"/>
      <c r="R55" s="133"/>
      <c r="S55" s="133"/>
      <c r="T55" s="133"/>
    </row>
    <row r="56" spans="1:20" x14ac:dyDescent="0.25">
      <c r="A56" s="129"/>
      <c r="B56" s="130"/>
      <c r="C56" s="130"/>
      <c r="D56" s="130"/>
      <c r="E56" s="131"/>
      <c r="F56" s="129"/>
      <c r="G56" s="130"/>
      <c r="H56" s="130"/>
      <c r="I56" s="130"/>
      <c r="J56" s="131"/>
      <c r="K56" s="129"/>
      <c r="L56" s="130"/>
      <c r="M56" s="130"/>
      <c r="N56" s="130"/>
      <c r="O56" s="131"/>
      <c r="P56" s="129"/>
      <c r="Q56" s="130"/>
      <c r="R56" s="130"/>
      <c r="S56" s="130"/>
      <c r="T56" s="131"/>
    </row>
    <row r="57" spans="1:20" x14ac:dyDescent="0.25">
      <c r="A57" s="129"/>
      <c r="B57" s="130"/>
      <c r="C57" s="130"/>
      <c r="D57" s="130"/>
      <c r="E57" s="131"/>
      <c r="F57" s="129"/>
      <c r="G57" s="130"/>
      <c r="H57" s="130"/>
      <c r="I57" s="130"/>
      <c r="J57" s="131"/>
      <c r="K57" s="129"/>
      <c r="L57" s="130"/>
      <c r="M57" s="130"/>
      <c r="N57" s="130"/>
      <c r="O57" s="131"/>
      <c r="P57" s="129"/>
      <c r="Q57" s="130"/>
      <c r="R57" s="130"/>
      <c r="S57" s="130"/>
      <c r="T57" s="131"/>
    </row>
    <row r="58" spans="1:20" x14ac:dyDescent="0.25">
      <c r="A58" s="129"/>
      <c r="B58" s="130"/>
      <c r="C58" s="130"/>
      <c r="D58" s="130"/>
      <c r="E58" s="131"/>
      <c r="F58" s="129"/>
      <c r="G58" s="130"/>
      <c r="H58" s="130"/>
      <c r="I58" s="130"/>
      <c r="J58" s="131"/>
      <c r="K58" s="129"/>
      <c r="L58" s="130"/>
      <c r="M58" s="130"/>
      <c r="N58" s="130"/>
      <c r="O58" s="131"/>
      <c r="P58" s="129"/>
      <c r="Q58" s="130"/>
      <c r="R58" s="130"/>
      <c r="S58" s="130"/>
      <c r="T58" s="131"/>
    </row>
    <row r="59" spans="1:20" x14ac:dyDescent="0.25">
      <c r="A59" s="129"/>
      <c r="B59" s="130"/>
      <c r="C59" s="130"/>
      <c r="D59" s="130"/>
      <c r="E59" s="131"/>
      <c r="F59" s="129"/>
      <c r="G59" s="130"/>
      <c r="H59" s="130"/>
      <c r="I59" s="130"/>
      <c r="J59" s="131"/>
      <c r="K59" s="129"/>
      <c r="L59" s="130"/>
      <c r="M59" s="130"/>
      <c r="N59" s="130"/>
      <c r="O59" s="131"/>
      <c r="P59" s="129"/>
      <c r="Q59" s="130"/>
      <c r="R59" s="130"/>
      <c r="S59" s="130"/>
      <c r="T59" s="131"/>
    </row>
    <row r="60" spans="1:20" x14ac:dyDescent="0.25">
      <c r="A60" s="129"/>
      <c r="B60" s="130"/>
      <c r="C60" s="130"/>
      <c r="D60" s="130"/>
      <c r="E60" s="131"/>
      <c r="F60" s="129"/>
      <c r="G60" s="130"/>
      <c r="H60" s="130"/>
      <c r="I60" s="130"/>
      <c r="J60" s="131"/>
      <c r="K60" s="129"/>
      <c r="L60" s="130"/>
      <c r="M60" s="130"/>
      <c r="N60" s="130"/>
      <c r="O60" s="131"/>
      <c r="P60" s="129"/>
      <c r="Q60" s="130"/>
      <c r="R60" s="130"/>
      <c r="S60" s="130"/>
      <c r="T60" s="131"/>
    </row>
    <row r="61" spans="1:20" x14ac:dyDescent="0.25">
      <c r="A61" s="129"/>
      <c r="B61" s="130"/>
      <c r="C61" s="130"/>
      <c r="D61" s="130"/>
      <c r="E61" s="131"/>
      <c r="F61" s="129"/>
      <c r="G61" s="130"/>
      <c r="H61" s="130"/>
      <c r="I61" s="130"/>
      <c r="J61" s="131"/>
      <c r="K61" s="129"/>
      <c r="L61" s="130"/>
      <c r="M61" s="130"/>
      <c r="N61" s="130"/>
      <c r="O61" s="131"/>
      <c r="P61" s="129"/>
      <c r="Q61" s="130"/>
      <c r="R61" s="130"/>
      <c r="S61" s="130"/>
      <c r="T61" s="131"/>
    </row>
    <row r="62" spans="1:20" x14ac:dyDescent="0.25">
      <c r="A62" s="129"/>
      <c r="B62" s="130"/>
      <c r="C62" s="130"/>
      <c r="D62" s="130"/>
      <c r="E62" s="131"/>
      <c r="F62" s="129"/>
      <c r="G62" s="130"/>
      <c r="H62" s="130"/>
      <c r="I62" s="130"/>
      <c r="J62" s="131"/>
      <c r="K62" s="129"/>
      <c r="L62" s="130"/>
      <c r="M62" s="130"/>
      <c r="N62" s="130"/>
      <c r="O62" s="131"/>
      <c r="P62" s="129"/>
      <c r="Q62" s="130"/>
      <c r="R62" s="130"/>
      <c r="S62" s="130"/>
      <c r="T62" s="131"/>
    </row>
    <row r="63" spans="1:20" x14ac:dyDescent="0.25">
      <c r="A63" s="129"/>
      <c r="B63" s="130"/>
      <c r="C63" s="130"/>
      <c r="D63" s="130"/>
      <c r="E63" s="131"/>
      <c r="F63" s="129"/>
      <c r="G63" s="130"/>
      <c r="H63" s="130"/>
      <c r="I63" s="130"/>
      <c r="J63" s="131"/>
      <c r="K63" s="129"/>
      <c r="L63" s="130"/>
      <c r="M63" s="130"/>
      <c r="N63" s="130"/>
      <c r="O63" s="131"/>
      <c r="P63" s="129"/>
      <c r="Q63" s="130"/>
      <c r="R63" s="130"/>
      <c r="S63" s="130"/>
      <c r="T63" s="131"/>
    </row>
    <row r="64" spans="1:20" x14ac:dyDescent="0.25">
      <c r="A64" s="129"/>
      <c r="B64" s="130"/>
      <c r="C64" s="130"/>
      <c r="D64" s="130"/>
      <c r="E64" s="131"/>
      <c r="F64" s="129"/>
      <c r="G64" s="130"/>
      <c r="H64" s="130"/>
      <c r="I64" s="130"/>
      <c r="J64" s="131"/>
      <c r="K64" s="129"/>
      <c r="L64" s="130"/>
      <c r="M64" s="130"/>
      <c r="N64" s="130"/>
      <c r="O64" s="131"/>
      <c r="P64" s="129"/>
      <c r="Q64" s="130"/>
      <c r="R64" s="130"/>
      <c r="S64" s="130"/>
      <c r="T64" s="131"/>
    </row>
    <row r="65" spans="1:20" x14ac:dyDescent="0.25">
      <c r="A65" s="129"/>
      <c r="B65" s="130"/>
      <c r="C65" s="130"/>
      <c r="D65" s="130"/>
      <c r="E65" s="131"/>
      <c r="F65" s="129"/>
      <c r="G65" s="130"/>
      <c r="H65" s="130"/>
      <c r="I65" s="130"/>
      <c r="J65" s="131"/>
      <c r="K65" s="129"/>
      <c r="L65" s="130"/>
      <c r="M65" s="130"/>
      <c r="N65" s="130"/>
      <c r="O65" s="131"/>
      <c r="P65" s="129"/>
      <c r="Q65" s="130"/>
      <c r="R65" s="130"/>
      <c r="S65" s="130"/>
      <c r="T65" s="131"/>
    </row>
    <row r="66" spans="1:20" ht="16.8" x14ac:dyDescent="0.3">
      <c r="A66" s="102" t="s">
        <v>65</v>
      </c>
      <c r="B66" s="103"/>
      <c r="C66" s="103"/>
      <c r="D66" s="103"/>
      <c r="E66" s="104"/>
      <c r="F66" s="136" t="str">
        <f>IF(A56=0," ",(RSQ(A56:A65,F56:F65)))</f>
        <v xml:space="preserve"> </v>
      </c>
      <c r="G66" s="137"/>
      <c r="H66" s="137"/>
      <c r="I66" s="137"/>
      <c r="J66" s="138"/>
      <c r="K66" s="38"/>
      <c r="L66" s="25"/>
      <c r="M66" s="25"/>
      <c r="N66" s="25"/>
      <c r="O66" s="26"/>
      <c r="P66" s="136" t="str">
        <f>IF(K56=0," ",(RSQ(K56:K65,P56:P65)))</f>
        <v xml:space="preserve"> </v>
      </c>
      <c r="Q66" s="137"/>
      <c r="R66" s="137"/>
      <c r="S66" s="137"/>
      <c r="T66" s="138"/>
    </row>
    <row r="67" spans="1:20" x14ac:dyDescent="0.25">
      <c r="B67" s="4"/>
      <c r="C67" s="4"/>
      <c r="D67" s="4"/>
    </row>
  </sheetData>
  <sheetProtection algorithmName="SHA-512" hashValue="fudyl9omTpRtjF52pS6WjvdGuLSAMW8I/dsdnKxUDekVoUMSAo8UuIB4VKHdQuN2K5DYRDeVkJ6NbTylKc/6ow==" saltValue="L4vEQQuMjB6qQHyJiIOBrQ==" spinCount="100000" sheet="1" objects="1" scenarios="1"/>
  <mergeCells count="113">
    <mergeCell ref="A65:E65"/>
    <mergeCell ref="F65:J65"/>
    <mergeCell ref="K65:O65"/>
    <mergeCell ref="P65:T65"/>
    <mergeCell ref="A66:E66"/>
    <mergeCell ref="F66:J66"/>
    <mergeCell ref="P66:T66"/>
    <mergeCell ref="A63:E63"/>
    <mergeCell ref="F63:J63"/>
    <mergeCell ref="K63:O63"/>
    <mergeCell ref="P63:T63"/>
    <mergeCell ref="A64:E64"/>
    <mergeCell ref="F64:J64"/>
    <mergeCell ref="K64:O64"/>
    <mergeCell ref="P64:T64"/>
    <mergeCell ref="A61:E61"/>
    <mergeCell ref="F61:J61"/>
    <mergeCell ref="K61:O61"/>
    <mergeCell ref="P61:T61"/>
    <mergeCell ref="A62:E62"/>
    <mergeCell ref="F62:J62"/>
    <mergeCell ref="K62:O62"/>
    <mergeCell ref="P62:T62"/>
    <mergeCell ref="A59:E59"/>
    <mergeCell ref="F59:J59"/>
    <mergeCell ref="K59:O59"/>
    <mergeCell ref="P59:T59"/>
    <mergeCell ref="A60:E60"/>
    <mergeCell ref="F60:J60"/>
    <mergeCell ref="K60:O60"/>
    <mergeCell ref="P60:T60"/>
    <mergeCell ref="A57:E57"/>
    <mergeCell ref="F57:J57"/>
    <mergeCell ref="K57:O57"/>
    <mergeCell ref="P57:T57"/>
    <mergeCell ref="A58:E58"/>
    <mergeCell ref="F58:J58"/>
    <mergeCell ref="K58:O58"/>
    <mergeCell ref="P58:T58"/>
    <mergeCell ref="A55:E55"/>
    <mergeCell ref="F55:J55"/>
    <mergeCell ref="K55:O55"/>
    <mergeCell ref="P55:T55"/>
    <mergeCell ref="A56:E56"/>
    <mergeCell ref="F56:J56"/>
    <mergeCell ref="K56:O56"/>
    <mergeCell ref="P56:T56"/>
    <mergeCell ref="A46:E46"/>
    <mergeCell ref="F48:T48"/>
    <mergeCell ref="F49:T49"/>
    <mergeCell ref="A50:T50"/>
    <mergeCell ref="A54:J54"/>
    <mergeCell ref="K54:T54"/>
    <mergeCell ref="A44:E44"/>
    <mergeCell ref="F44:G44"/>
    <mergeCell ref="K44:L44"/>
    <mergeCell ref="P44:Q44"/>
    <mergeCell ref="A45:E45"/>
    <mergeCell ref="F45:G45"/>
    <mergeCell ref="K45:L45"/>
    <mergeCell ref="A42:E42"/>
    <mergeCell ref="F42:G42"/>
    <mergeCell ref="K42:L42"/>
    <mergeCell ref="A43:E43"/>
    <mergeCell ref="F43:G43"/>
    <mergeCell ref="K43:L43"/>
    <mergeCell ref="A40:E40"/>
    <mergeCell ref="F40:G40"/>
    <mergeCell ref="K40:L40"/>
    <mergeCell ref="A41:E41"/>
    <mergeCell ref="F41:G41"/>
    <mergeCell ref="K41:L41"/>
    <mergeCell ref="A38:E38"/>
    <mergeCell ref="F38:G38"/>
    <mergeCell ref="K38:L38"/>
    <mergeCell ref="A39:E39"/>
    <mergeCell ref="F39:G39"/>
    <mergeCell ref="K39:L39"/>
    <mergeCell ref="A35:E35"/>
    <mergeCell ref="F35:G35"/>
    <mergeCell ref="A37:E37"/>
    <mergeCell ref="F37:J37"/>
    <mergeCell ref="K37:O37"/>
    <mergeCell ref="K35:O35"/>
    <mergeCell ref="P37:T37"/>
    <mergeCell ref="A33:E33"/>
    <mergeCell ref="F33:G33"/>
    <mergeCell ref="K33:O33"/>
    <mergeCell ref="P33:Q33"/>
    <mergeCell ref="A34:E34"/>
    <mergeCell ref="F34:G34"/>
    <mergeCell ref="K34:O34"/>
    <mergeCell ref="P34:Q34"/>
    <mergeCell ref="P35:Q35"/>
    <mergeCell ref="A32:E32"/>
    <mergeCell ref="F32:G32"/>
    <mergeCell ref="P32:Q32"/>
    <mergeCell ref="G20:T20"/>
    <mergeCell ref="G22:T22"/>
    <mergeCell ref="G23:T23"/>
    <mergeCell ref="G25:T25"/>
    <mergeCell ref="G26:T26"/>
    <mergeCell ref="A30:E30"/>
    <mergeCell ref="F30:J30"/>
    <mergeCell ref="F1:T1"/>
    <mergeCell ref="G14:T14"/>
    <mergeCell ref="G16:T16"/>
    <mergeCell ref="G17:T17"/>
    <mergeCell ref="G18:T18"/>
    <mergeCell ref="G19:T19"/>
    <mergeCell ref="A31:E31"/>
    <mergeCell ref="F31:G31"/>
    <mergeCell ref="P31:Q31"/>
  </mergeCells>
  <pageMargins left="0.9055118110236221" right="0.47244094488188981" top="1.3779527559055118" bottom="0.78740157480314965" header="0.31496062992125984" footer="0.31496062992125984"/>
  <pageSetup paperSize="9" orientation="portrait" verticalDpi="1200" r:id="rId1"/>
  <headerFooter>
    <oddHeader xml:space="preserve">&amp;L&amp;G&amp;R&amp;12Formulario di verifica dell'ermeticità all'aria
Versione MZ 2024.3
</oddHeader>
    <oddFooter>&amp;R Pagina &amp;P</oddFooter>
  </headerFooter>
  <rowBreaks count="1" manualBreakCount="1">
    <brk id="49" max="16383" man="1"/>
  </rowBreaks>
  <drawing r:id="rId2"/>
  <legacyDrawingHF r:id="rId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D7B30F-93FC-40EE-B55E-EC938C49CAB0}">
  <sheetPr codeName="Foglio15">
    <tabColor theme="3" tint="0.59999389629810485"/>
  </sheetPr>
  <dimension ref="A1:V67"/>
  <sheetViews>
    <sheetView view="pageLayout" zoomScaleNormal="100" workbookViewId="0">
      <selection activeCell="T6" sqref="T6"/>
    </sheetView>
  </sheetViews>
  <sheetFormatPr baseColWidth="10" defaultColWidth="11.44140625" defaultRowHeight="13.8" x14ac:dyDescent="0.25"/>
  <cols>
    <col min="1" max="4" width="4.33203125" style="1" customWidth="1"/>
    <col min="5" max="5" width="6.44140625" style="1" customWidth="1"/>
    <col min="6" max="19" width="4.33203125" style="1" customWidth="1"/>
    <col min="20" max="20" width="3.5546875" style="1" customWidth="1"/>
    <col min="21" max="22" width="11.44140625" style="1" hidden="1" customWidth="1"/>
    <col min="23" max="24" width="11.44140625" style="1" customWidth="1"/>
    <col min="25" max="16384" width="11.44140625" style="1"/>
  </cols>
  <sheetData>
    <row r="1" spans="1:20" x14ac:dyDescent="0.25">
      <c r="A1" s="1" t="s">
        <v>88</v>
      </c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</row>
    <row r="2" spans="1:20" ht="7.5" customHeight="1" x14ac:dyDescent="0.25"/>
    <row r="3" spans="1:20" ht="15.6" x14ac:dyDescent="0.3">
      <c r="A3" s="5" t="s">
        <v>178</v>
      </c>
    </row>
    <row r="4" spans="1:20" ht="7.5" customHeight="1" x14ac:dyDescent="0.25"/>
    <row r="5" spans="1:20" x14ac:dyDescent="0.25">
      <c r="A5" s="1" t="s">
        <v>51</v>
      </c>
      <c r="F5" s="70"/>
      <c r="G5" s="4" t="s">
        <v>177</v>
      </c>
    </row>
    <row r="6" spans="1:20" x14ac:dyDescent="0.25">
      <c r="A6" s="1" t="s">
        <v>52</v>
      </c>
      <c r="F6" s="70"/>
      <c r="G6" s="4" t="s">
        <v>50</v>
      </c>
    </row>
    <row r="7" spans="1:20" x14ac:dyDescent="0.25">
      <c r="F7" s="70"/>
      <c r="G7" s="4" t="s">
        <v>179</v>
      </c>
    </row>
    <row r="8" spans="1:20" ht="7.5" customHeight="1" x14ac:dyDescent="0.25"/>
    <row r="9" spans="1:20" x14ac:dyDescent="0.25">
      <c r="A9" s="1" t="s">
        <v>49</v>
      </c>
      <c r="F9" s="70"/>
      <c r="G9" s="4" t="s">
        <v>53</v>
      </c>
    </row>
    <row r="10" spans="1:20" x14ac:dyDescent="0.25">
      <c r="A10" s="1" t="s">
        <v>48</v>
      </c>
      <c r="F10" s="70"/>
      <c r="G10" s="4" t="s">
        <v>180</v>
      </c>
    </row>
    <row r="11" spans="1:20" x14ac:dyDescent="0.25">
      <c r="F11" s="70"/>
      <c r="G11" s="4" t="s">
        <v>54</v>
      </c>
    </row>
    <row r="12" spans="1:20" ht="15" customHeight="1" x14ac:dyDescent="0.3">
      <c r="F12" s="70"/>
      <c r="G12" s="66" t="s">
        <v>192</v>
      </c>
      <c r="H12"/>
    </row>
    <row r="13" spans="1:20" ht="7.5" customHeight="1" x14ac:dyDescent="0.3">
      <c r="G13"/>
      <c r="H13" s="4"/>
    </row>
    <row r="14" spans="1:20" x14ac:dyDescent="0.25">
      <c r="A14" s="1" t="s">
        <v>193</v>
      </c>
      <c r="F14" s="70"/>
      <c r="G14" s="101" t="s">
        <v>194</v>
      </c>
      <c r="H14" s="101"/>
      <c r="I14" s="101"/>
      <c r="J14" s="101"/>
      <c r="K14" s="101"/>
      <c r="L14" s="101"/>
      <c r="M14" s="101"/>
      <c r="N14" s="101"/>
      <c r="O14" s="101"/>
      <c r="P14" s="101"/>
      <c r="Q14" s="101"/>
      <c r="R14" s="101"/>
      <c r="S14" s="101"/>
      <c r="T14" s="101"/>
    </row>
    <row r="15" spans="1:20" ht="7.5" customHeight="1" x14ac:dyDescent="0.25"/>
    <row r="16" spans="1:20" x14ac:dyDescent="0.25">
      <c r="A16" s="1" t="s">
        <v>41</v>
      </c>
      <c r="F16" s="70"/>
      <c r="G16" s="101" t="s">
        <v>183</v>
      </c>
      <c r="H16" s="101"/>
      <c r="I16" s="101"/>
      <c r="J16" s="101"/>
      <c r="K16" s="101"/>
      <c r="L16" s="101"/>
      <c r="M16" s="101"/>
      <c r="N16" s="101"/>
      <c r="O16" s="101"/>
      <c r="P16" s="101"/>
      <c r="Q16" s="101"/>
      <c r="R16" s="101"/>
      <c r="S16" s="101"/>
      <c r="T16" s="101"/>
    </row>
    <row r="17" spans="1:22" x14ac:dyDescent="0.25">
      <c r="F17" s="70"/>
      <c r="G17" s="101" t="s">
        <v>184</v>
      </c>
      <c r="H17" s="101"/>
      <c r="I17" s="101"/>
      <c r="J17" s="101"/>
      <c r="K17" s="101"/>
      <c r="L17" s="101"/>
      <c r="M17" s="101"/>
      <c r="N17" s="101"/>
      <c r="O17" s="101"/>
      <c r="P17" s="101"/>
      <c r="Q17" s="101"/>
      <c r="R17" s="101"/>
      <c r="S17" s="101"/>
      <c r="T17" s="101"/>
    </row>
    <row r="18" spans="1:22" x14ac:dyDescent="0.25">
      <c r="F18" s="70"/>
      <c r="G18" s="101" t="s">
        <v>185</v>
      </c>
      <c r="H18" s="101"/>
      <c r="I18" s="101"/>
      <c r="J18" s="101"/>
      <c r="K18" s="101"/>
      <c r="L18" s="101"/>
      <c r="M18" s="101"/>
      <c r="N18" s="101"/>
      <c r="O18" s="101"/>
      <c r="P18" s="101"/>
      <c r="Q18" s="101"/>
      <c r="R18" s="101"/>
      <c r="S18" s="101"/>
      <c r="T18" s="101"/>
    </row>
    <row r="19" spans="1:22" x14ac:dyDescent="0.25">
      <c r="F19" s="70"/>
      <c r="G19" s="101" t="s">
        <v>186</v>
      </c>
      <c r="H19" s="101"/>
      <c r="I19" s="101"/>
      <c r="J19" s="101"/>
      <c r="K19" s="101"/>
      <c r="L19" s="101"/>
      <c r="M19" s="101"/>
      <c r="N19" s="101"/>
      <c r="O19" s="101"/>
      <c r="P19" s="101"/>
      <c r="Q19" s="101"/>
      <c r="R19" s="101"/>
      <c r="S19" s="101"/>
      <c r="T19" s="101"/>
    </row>
    <row r="20" spans="1:22" x14ac:dyDescent="0.25">
      <c r="F20" s="70"/>
      <c r="G20" s="101" t="s">
        <v>187</v>
      </c>
      <c r="H20" s="101"/>
      <c r="I20" s="101"/>
      <c r="J20" s="101"/>
      <c r="K20" s="101"/>
      <c r="L20" s="101"/>
      <c r="M20" s="101"/>
      <c r="N20" s="101"/>
      <c r="O20" s="101"/>
      <c r="P20" s="101"/>
      <c r="Q20" s="101"/>
      <c r="R20" s="101"/>
      <c r="S20" s="101"/>
      <c r="T20" s="101"/>
    </row>
    <row r="21" spans="1:22" ht="7.5" customHeight="1" x14ac:dyDescent="0.25">
      <c r="G21" s="4"/>
    </row>
    <row r="22" spans="1:22" x14ac:dyDescent="0.25">
      <c r="A22" s="1" t="s">
        <v>40</v>
      </c>
      <c r="F22" s="70"/>
      <c r="G22" s="101" t="s">
        <v>114</v>
      </c>
      <c r="H22" s="101"/>
      <c r="I22" s="101"/>
      <c r="J22" s="101"/>
      <c r="K22" s="101"/>
      <c r="L22" s="101"/>
      <c r="M22" s="101"/>
      <c r="N22" s="101"/>
      <c r="O22" s="101"/>
      <c r="P22" s="101"/>
      <c r="Q22" s="101"/>
      <c r="R22" s="101"/>
      <c r="S22" s="101"/>
      <c r="T22" s="101"/>
    </row>
    <row r="23" spans="1:22" x14ac:dyDescent="0.25">
      <c r="F23" s="70"/>
      <c r="G23" s="101" t="s">
        <v>188</v>
      </c>
      <c r="H23" s="101"/>
      <c r="I23" s="101"/>
      <c r="J23" s="101"/>
      <c r="K23" s="101"/>
      <c r="L23" s="101"/>
      <c r="M23" s="101"/>
      <c r="N23" s="101"/>
      <c r="O23" s="101"/>
      <c r="P23" s="101"/>
      <c r="Q23" s="101"/>
      <c r="R23" s="101"/>
      <c r="S23" s="101"/>
      <c r="T23" s="101"/>
    </row>
    <row r="24" spans="1:22" ht="7.5" customHeight="1" x14ac:dyDescent="0.25">
      <c r="G24" s="66"/>
      <c r="H24" s="66"/>
      <c r="I24" s="66"/>
      <c r="J24" s="66"/>
      <c r="K24" s="66"/>
      <c r="L24" s="66"/>
      <c r="M24" s="66"/>
      <c r="N24" s="66"/>
      <c r="O24" s="66"/>
      <c r="P24" s="66"/>
      <c r="Q24" s="66"/>
      <c r="R24" s="66"/>
      <c r="S24" s="66"/>
      <c r="T24" s="66"/>
    </row>
    <row r="25" spans="1:22" x14ac:dyDescent="0.25">
      <c r="A25" s="1" t="s">
        <v>195</v>
      </c>
      <c r="F25" s="63"/>
      <c r="G25" s="101" t="s">
        <v>190</v>
      </c>
      <c r="H25" s="101"/>
      <c r="I25" s="101"/>
      <c r="J25" s="101"/>
      <c r="K25" s="101"/>
      <c r="L25" s="101"/>
      <c r="M25" s="101"/>
      <c r="N25" s="101"/>
      <c r="O25" s="101"/>
      <c r="P25" s="101"/>
      <c r="Q25" s="101"/>
      <c r="R25" s="101"/>
      <c r="S25" s="101"/>
      <c r="T25" s="101"/>
    </row>
    <row r="26" spans="1:22" x14ac:dyDescent="0.25">
      <c r="F26" s="63"/>
      <c r="G26" s="101" t="s">
        <v>191</v>
      </c>
      <c r="H26" s="101"/>
      <c r="I26" s="101"/>
      <c r="J26" s="101"/>
      <c r="K26" s="101"/>
      <c r="L26" s="101"/>
      <c r="M26" s="101"/>
      <c r="N26" s="101"/>
      <c r="O26" s="101"/>
      <c r="P26" s="101"/>
      <c r="Q26" s="101"/>
      <c r="R26" s="101"/>
      <c r="S26" s="101"/>
      <c r="T26" s="101"/>
    </row>
    <row r="28" spans="1:22" x14ac:dyDescent="0.25">
      <c r="A28" s="17" t="s">
        <v>27</v>
      </c>
    </row>
    <row r="29" spans="1:22" x14ac:dyDescent="0.25">
      <c r="A29" s="17"/>
    </row>
    <row r="30" spans="1:22" ht="18.600000000000001" customHeight="1" x14ac:dyDescent="0.25">
      <c r="A30" s="102" t="s">
        <v>28</v>
      </c>
      <c r="B30" s="103"/>
      <c r="C30" s="103"/>
      <c r="D30" s="103"/>
      <c r="E30" s="104"/>
      <c r="F30" s="107"/>
      <c r="G30" s="108"/>
      <c r="H30" s="108"/>
      <c r="I30" s="108"/>
      <c r="J30" s="109"/>
    </row>
    <row r="31" spans="1:22" ht="17.399999999999999" x14ac:dyDescent="0.35">
      <c r="A31" s="102" t="s">
        <v>196</v>
      </c>
      <c r="B31" s="103"/>
      <c r="C31" s="103"/>
      <c r="D31" s="103"/>
      <c r="E31" s="104"/>
      <c r="F31" s="105"/>
      <c r="G31" s="106"/>
      <c r="H31" s="25" t="s">
        <v>6</v>
      </c>
      <c r="I31" s="25"/>
      <c r="J31" s="26"/>
      <c r="K31" s="27" t="s">
        <v>32</v>
      </c>
      <c r="L31" s="25"/>
      <c r="M31" s="25"/>
      <c r="N31" s="25"/>
      <c r="O31" s="26"/>
      <c r="P31" s="105"/>
      <c r="Q31" s="106"/>
      <c r="R31" s="25" t="s">
        <v>13</v>
      </c>
      <c r="S31" s="25"/>
      <c r="T31" s="26"/>
      <c r="U31" s="1">
        <f>IF(Verifica!$F$31="Minergie",V31,IF(Verifica!$F$31="Minergie-P",V32,IF(Verifica!$F$31="Minergie-A",V33,0)))</f>
        <v>0</v>
      </c>
      <c r="V31" s="1">
        <f>IF(Verifica!$F$33="Nuove costruzioni",(F31*1.2+F33*12+F34*6)/(F31+F33+F34),IF(Verifica!$F$33="Ammodernamenti",(F32*1.6+F33*12+F34*6)/SUM(F32:F34),IF(Verifica!$F$33="Nuove costruzioni / Ammodernamenti",(F31*0.8+F32*1.6+F33*12+F34*6)/SUM(F31:F34),0)))</f>
        <v>0</v>
      </c>
    </row>
    <row r="32" spans="1:22" ht="17.399999999999999" x14ac:dyDescent="0.35">
      <c r="A32" s="102" t="s">
        <v>197</v>
      </c>
      <c r="B32" s="103"/>
      <c r="C32" s="103"/>
      <c r="D32" s="103"/>
      <c r="E32" s="104"/>
      <c r="F32" s="105"/>
      <c r="G32" s="106"/>
      <c r="H32" s="25" t="s">
        <v>6</v>
      </c>
      <c r="I32" s="25"/>
      <c r="J32" s="26"/>
      <c r="K32" s="27" t="s">
        <v>30</v>
      </c>
      <c r="L32" s="25"/>
      <c r="M32" s="25"/>
      <c r="N32" s="25"/>
      <c r="O32" s="26"/>
      <c r="P32" s="105"/>
      <c r="Q32" s="106"/>
      <c r="R32" s="25" t="s">
        <v>13</v>
      </c>
      <c r="S32" s="25"/>
      <c r="T32" s="26"/>
      <c r="V32" s="1">
        <f>IF(Verifica!$F$33="Nuove costruzioni",(F31*0.8+F33*12+F34*6)/(F31+F33+F34),IF(Verifica!$F$33="Ammodernamenti",(F32*1.6+F33*12+F34*6)/SUM(F32:F34),IF(Verifica!$F$33="Nuove costruzioni / Ammodernamenti",(F31*0.8+F32*1.6+F33*12+F34*6)/SUM(F31:F34),0)))</f>
        <v>0</v>
      </c>
    </row>
    <row r="33" spans="1:22" ht="16.2" x14ac:dyDescent="0.25">
      <c r="A33" s="102" t="s">
        <v>198</v>
      </c>
      <c r="B33" s="103"/>
      <c r="C33" s="103"/>
      <c r="D33" s="103"/>
      <c r="E33" s="104"/>
      <c r="F33" s="105"/>
      <c r="G33" s="106"/>
      <c r="H33" s="25" t="s">
        <v>6</v>
      </c>
      <c r="I33" s="25"/>
      <c r="J33" s="26"/>
      <c r="K33" s="102" t="s">
        <v>29</v>
      </c>
      <c r="L33" s="103"/>
      <c r="M33" s="103"/>
      <c r="N33" s="103"/>
      <c r="O33" s="104"/>
      <c r="P33" s="105"/>
      <c r="Q33" s="106"/>
      <c r="R33" s="25" t="s">
        <v>14</v>
      </c>
      <c r="S33" s="25"/>
      <c r="T33" s="26"/>
      <c r="V33" s="1">
        <f>IF(Verifica!$F$33="Nuove costruzioni",(F31*0.8+F33*12+F34*6)/(F31+F33+F34),IF(Verifica!$F$33="Ammodernamenti",(F32*1.6+F33*12+F34*6)/SUM(F32:F34),IF(Verifica!$F$33="Nuove costruzioni / Ammodernamenti",(F31*0.8+F32*1.6+F33*12+F34*6)/SUM(F31:F34),0)))</f>
        <v>0</v>
      </c>
    </row>
    <row r="34" spans="1:22" ht="16.2" x14ac:dyDescent="0.25">
      <c r="A34" s="102" t="s">
        <v>199</v>
      </c>
      <c r="B34" s="103"/>
      <c r="C34" s="103"/>
      <c r="D34" s="103"/>
      <c r="E34" s="104"/>
      <c r="F34" s="105"/>
      <c r="G34" s="106"/>
      <c r="H34" s="25" t="s">
        <v>6</v>
      </c>
      <c r="I34" s="25"/>
      <c r="J34" s="26"/>
      <c r="K34" s="102" t="s">
        <v>31</v>
      </c>
      <c r="L34" s="103"/>
      <c r="M34" s="103"/>
      <c r="N34" s="103"/>
      <c r="O34" s="104"/>
      <c r="P34" s="105"/>
      <c r="Q34" s="106"/>
      <c r="R34" s="25" t="s">
        <v>7</v>
      </c>
      <c r="S34" s="25"/>
      <c r="T34" s="26"/>
    </row>
    <row r="35" spans="1:22" ht="16.2" x14ac:dyDescent="0.35">
      <c r="A35" s="102" t="s">
        <v>209</v>
      </c>
      <c r="B35" s="103"/>
      <c r="C35" s="103"/>
      <c r="D35" s="103"/>
      <c r="E35" s="104"/>
      <c r="F35" s="113" t="str">
        <f>IF(F31=0," ",SUM(F31:G34))</f>
        <v xml:space="preserve"> </v>
      </c>
      <c r="G35" s="114"/>
      <c r="H35" s="25" t="s">
        <v>6</v>
      </c>
      <c r="I35" s="25"/>
      <c r="J35" s="26"/>
      <c r="K35" s="102" t="s">
        <v>115</v>
      </c>
      <c r="L35" s="103"/>
      <c r="M35" s="103"/>
      <c r="N35" s="103"/>
      <c r="O35" s="104"/>
      <c r="P35" s="105"/>
      <c r="Q35" s="106"/>
      <c r="R35" s="25" t="s">
        <v>208</v>
      </c>
      <c r="S35" s="25"/>
      <c r="T35" s="26"/>
    </row>
    <row r="37" spans="1:22" x14ac:dyDescent="0.25">
      <c r="A37" s="102"/>
      <c r="B37" s="103"/>
      <c r="C37" s="103"/>
      <c r="D37" s="103"/>
      <c r="E37" s="104"/>
      <c r="F37" s="110" t="s">
        <v>42</v>
      </c>
      <c r="G37" s="111"/>
      <c r="H37" s="111"/>
      <c r="I37" s="111"/>
      <c r="J37" s="112"/>
      <c r="K37" s="110" t="s">
        <v>33</v>
      </c>
      <c r="L37" s="111"/>
      <c r="M37" s="111"/>
      <c r="N37" s="111"/>
      <c r="O37" s="112"/>
      <c r="P37" s="110" t="s">
        <v>200</v>
      </c>
      <c r="Q37" s="111"/>
      <c r="R37" s="111"/>
      <c r="S37" s="111"/>
      <c r="T37" s="112"/>
    </row>
    <row r="38" spans="1:22" ht="16.2" x14ac:dyDescent="0.35">
      <c r="A38" s="102" t="s">
        <v>39</v>
      </c>
      <c r="B38" s="103"/>
      <c r="C38" s="103"/>
      <c r="D38" s="103"/>
      <c r="E38" s="104"/>
      <c r="F38" s="105"/>
      <c r="G38" s="106"/>
      <c r="H38" s="25" t="s">
        <v>8</v>
      </c>
      <c r="I38" s="25"/>
      <c r="J38" s="26"/>
      <c r="K38" s="105"/>
      <c r="L38" s="106"/>
      <c r="M38" s="25" t="s">
        <v>8</v>
      </c>
      <c r="N38" s="25"/>
      <c r="O38" s="26"/>
      <c r="P38" s="20"/>
      <c r="T38" s="21"/>
    </row>
    <row r="39" spans="1:22" ht="17.399999999999999" x14ac:dyDescent="0.35">
      <c r="A39" s="102" t="s">
        <v>38</v>
      </c>
      <c r="B39" s="103"/>
      <c r="C39" s="103"/>
      <c r="D39" s="103"/>
      <c r="E39" s="104"/>
      <c r="F39" s="105"/>
      <c r="G39" s="106"/>
      <c r="H39" s="25" t="s">
        <v>9</v>
      </c>
      <c r="I39" s="25"/>
      <c r="J39" s="26"/>
      <c r="K39" s="105"/>
      <c r="L39" s="106"/>
      <c r="M39" s="25" t="s">
        <v>9</v>
      </c>
      <c r="N39" s="25"/>
      <c r="O39" s="26"/>
      <c r="P39" s="20"/>
      <c r="T39" s="21"/>
    </row>
    <row r="40" spans="1:22" ht="16.2" x14ac:dyDescent="0.25">
      <c r="A40" s="120" t="s">
        <v>201</v>
      </c>
      <c r="B40" s="121"/>
      <c r="C40" s="121"/>
      <c r="D40" s="121"/>
      <c r="E40" s="122"/>
      <c r="F40" s="125"/>
      <c r="G40" s="126"/>
      <c r="H40" s="1" t="s">
        <v>10</v>
      </c>
      <c r="J40" s="21"/>
      <c r="K40" s="125"/>
      <c r="L40" s="126"/>
      <c r="M40" s="1" t="s">
        <v>10</v>
      </c>
      <c r="O40" s="21"/>
      <c r="P40" s="20"/>
      <c r="T40" s="21"/>
    </row>
    <row r="41" spans="1:22" x14ac:dyDescent="0.25">
      <c r="A41" s="115" t="s">
        <v>36</v>
      </c>
      <c r="B41" s="116"/>
      <c r="C41" s="116"/>
      <c r="D41" s="116"/>
      <c r="E41" s="117"/>
      <c r="F41" s="118"/>
      <c r="G41" s="119"/>
      <c r="H41" s="3"/>
      <c r="I41" s="3"/>
      <c r="J41" s="23"/>
      <c r="K41" s="118"/>
      <c r="L41" s="119"/>
      <c r="M41" s="3"/>
      <c r="N41" s="3"/>
      <c r="O41" s="23"/>
      <c r="P41" s="20"/>
      <c r="T41" s="21"/>
    </row>
    <row r="42" spans="1:22" x14ac:dyDescent="0.25">
      <c r="A42" s="120" t="s">
        <v>37</v>
      </c>
      <c r="B42" s="121"/>
      <c r="C42" s="121"/>
      <c r="D42" s="121"/>
      <c r="E42" s="122"/>
      <c r="F42" s="123"/>
      <c r="G42" s="124"/>
      <c r="H42" s="1" t="s">
        <v>10</v>
      </c>
      <c r="J42" s="21"/>
      <c r="K42" s="123"/>
      <c r="L42" s="124"/>
      <c r="M42" s="1" t="s">
        <v>10</v>
      </c>
      <c r="O42" s="21"/>
      <c r="P42" s="20"/>
      <c r="T42" s="21"/>
    </row>
    <row r="43" spans="1:22" x14ac:dyDescent="0.25">
      <c r="A43" s="115" t="s">
        <v>4</v>
      </c>
      <c r="B43" s="116"/>
      <c r="C43" s="116"/>
      <c r="D43" s="116"/>
      <c r="E43" s="117"/>
      <c r="F43" s="118"/>
      <c r="G43" s="119"/>
      <c r="H43" s="3"/>
      <c r="I43" s="3"/>
      <c r="J43" s="23"/>
      <c r="K43" s="118"/>
      <c r="L43" s="119"/>
      <c r="M43" s="3"/>
      <c r="N43" s="3"/>
      <c r="O43" s="23"/>
      <c r="P43" s="20"/>
      <c r="T43" s="21"/>
    </row>
    <row r="44" spans="1:22" ht="16.2" x14ac:dyDescent="0.35">
      <c r="A44" s="120" t="s">
        <v>116</v>
      </c>
      <c r="B44" s="121"/>
      <c r="C44" s="121"/>
      <c r="D44" s="121"/>
      <c r="E44" s="122"/>
      <c r="F44" s="127" t="str">
        <f>IF(F38=0," ",F38/SUM(F31:G34))</f>
        <v xml:space="preserve"> </v>
      </c>
      <c r="G44" s="128"/>
      <c r="H44" s="1" t="s">
        <v>0</v>
      </c>
      <c r="J44" s="21"/>
      <c r="K44" s="127" t="str">
        <f>IF(K38=0," ",K38/SUM(F31:G34))</f>
        <v xml:space="preserve"> </v>
      </c>
      <c r="L44" s="128"/>
      <c r="M44" s="1" t="s">
        <v>0</v>
      </c>
      <c r="O44" s="21"/>
      <c r="P44" s="127" t="str">
        <f>IF(F38=0," ",(F44+K44)/2)</f>
        <v xml:space="preserve"> </v>
      </c>
      <c r="Q44" s="128"/>
      <c r="R44" s="29" t="s">
        <v>0</v>
      </c>
      <c r="S44" s="19"/>
      <c r="T44" s="24"/>
    </row>
    <row r="45" spans="1:22" ht="15" x14ac:dyDescent="0.35">
      <c r="A45" s="115" t="s">
        <v>117</v>
      </c>
      <c r="B45" s="116"/>
      <c r="C45" s="116"/>
      <c r="D45" s="116"/>
      <c r="E45" s="117"/>
      <c r="F45" s="118"/>
      <c r="G45" s="119"/>
      <c r="H45" s="3"/>
      <c r="I45" s="3"/>
      <c r="J45" s="23"/>
      <c r="K45" s="118"/>
      <c r="L45" s="119"/>
      <c r="M45" s="3"/>
      <c r="N45" s="3"/>
      <c r="O45" s="23"/>
      <c r="P45" s="22"/>
      <c r="Q45" s="3"/>
      <c r="R45" s="28"/>
      <c r="S45" s="3"/>
      <c r="T45" s="23"/>
    </row>
    <row r="46" spans="1:22" x14ac:dyDescent="0.25">
      <c r="A46" s="102" t="s">
        <v>35</v>
      </c>
      <c r="B46" s="103"/>
      <c r="C46" s="103"/>
      <c r="D46" s="103"/>
      <c r="E46" s="104"/>
      <c r="F46" s="22" t="s">
        <v>12</v>
      </c>
      <c r="G46" s="35"/>
      <c r="H46" s="3" t="s">
        <v>11</v>
      </c>
      <c r="I46" s="3"/>
      <c r="J46" s="23"/>
      <c r="K46" s="22" t="s">
        <v>12</v>
      </c>
      <c r="L46" s="35"/>
      <c r="M46" s="3" t="s">
        <v>11</v>
      </c>
      <c r="N46" s="3"/>
      <c r="O46" s="23"/>
      <c r="P46" s="22" t="s">
        <v>12</v>
      </c>
      <c r="Q46" s="35"/>
      <c r="R46" s="3" t="s">
        <v>11</v>
      </c>
      <c r="S46" s="3"/>
      <c r="T46" s="23"/>
    </row>
    <row r="48" spans="1:22" ht="27" customHeight="1" x14ac:dyDescent="0.25">
      <c r="A48" s="18" t="s">
        <v>34</v>
      </c>
      <c r="B48" s="19"/>
      <c r="C48" s="19"/>
      <c r="D48" s="19"/>
      <c r="E48" s="24"/>
      <c r="F48" s="79" t="s">
        <v>202</v>
      </c>
      <c r="G48" s="80"/>
      <c r="H48" s="80"/>
      <c r="I48" s="80"/>
      <c r="J48" s="80"/>
      <c r="K48" s="80"/>
      <c r="L48" s="80"/>
      <c r="M48" s="80"/>
      <c r="N48" s="80"/>
      <c r="O48" s="80"/>
      <c r="P48" s="80"/>
      <c r="Q48" s="80"/>
      <c r="R48" s="80"/>
      <c r="S48" s="80"/>
      <c r="T48" s="81"/>
    </row>
    <row r="49" spans="1:20" ht="14.25" customHeight="1" x14ac:dyDescent="0.25">
      <c r="A49" s="20"/>
      <c r="E49" s="21"/>
      <c r="F49" s="79" t="s">
        <v>126</v>
      </c>
      <c r="G49" s="80"/>
      <c r="H49" s="80"/>
      <c r="I49" s="80"/>
      <c r="J49" s="80"/>
      <c r="K49" s="80"/>
      <c r="L49" s="80"/>
      <c r="M49" s="80"/>
      <c r="N49" s="80"/>
      <c r="O49" s="80"/>
      <c r="P49" s="80"/>
      <c r="Q49" s="80"/>
      <c r="R49" s="80"/>
      <c r="S49" s="80"/>
      <c r="T49" s="81"/>
    </row>
    <row r="50" spans="1:20" ht="33" customHeight="1" x14ac:dyDescent="0.25">
      <c r="A50" s="134" t="s">
        <v>203</v>
      </c>
      <c r="B50" s="78"/>
      <c r="C50" s="78"/>
      <c r="D50" s="78"/>
      <c r="E50" s="78"/>
      <c r="F50" s="78"/>
      <c r="G50" s="78"/>
      <c r="H50" s="78"/>
      <c r="I50" s="78"/>
      <c r="J50" s="78"/>
      <c r="K50" s="78"/>
      <c r="L50" s="78"/>
      <c r="M50" s="78"/>
      <c r="N50" s="78"/>
      <c r="O50" s="78"/>
      <c r="P50" s="78"/>
      <c r="Q50" s="78"/>
      <c r="R50" s="78"/>
      <c r="S50" s="78"/>
      <c r="T50" s="78"/>
    </row>
    <row r="51" spans="1:20" ht="8.4" customHeight="1" x14ac:dyDescent="0.25"/>
    <row r="52" spans="1:20" ht="26.4" x14ac:dyDescent="0.4">
      <c r="A52" s="2" t="s">
        <v>61</v>
      </c>
      <c r="B52" s="4"/>
      <c r="C52" s="4"/>
      <c r="D52" s="4"/>
      <c r="T52" s="37" t="s">
        <v>18</v>
      </c>
    </row>
    <row r="53" spans="1:20" ht="8.4" customHeight="1" x14ac:dyDescent="0.25">
      <c r="A53" s="4"/>
      <c r="B53" s="4"/>
      <c r="C53" s="4"/>
      <c r="D53" s="4"/>
    </row>
    <row r="54" spans="1:20" x14ac:dyDescent="0.25">
      <c r="A54" s="132" t="s">
        <v>43</v>
      </c>
      <c r="B54" s="132"/>
      <c r="C54" s="132"/>
      <c r="D54" s="132"/>
      <c r="E54" s="132"/>
      <c r="F54" s="132"/>
      <c r="G54" s="132"/>
      <c r="H54" s="132"/>
      <c r="I54" s="132"/>
      <c r="J54" s="132"/>
      <c r="K54" s="132" t="s">
        <v>44</v>
      </c>
      <c r="L54" s="132"/>
      <c r="M54" s="132"/>
      <c r="N54" s="132"/>
      <c r="O54" s="132"/>
      <c r="P54" s="132"/>
      <c r="Q54" s="132"/>
      <c r="R54" s="132"/>
      <c r="S54" s="132"/>
      <c r="T54" s="132"/>
    </row>
    <row r="55" spans="1:20" ht="31.5" customHeight="1" x14ac:dyDescent="0.25">
      <c r="A55" s="133" t="s">
        <v>45</v>
      </c>
      <c r="B55" s="133"/>
      <c r="C55" s="133"/>
      <c r="D55" s="133"/>
      <c r="E55" s="133"/>
      <c r="F55" s="133" t="s">
        <v>124</v>
      </c>
      <c r="G55" s="133"/>
      <c r="H55" s="133"/>
      <c r="I55" s="133"/>
      <c r="J55" s="133"/>
      <c r="K55" s="133" t="s">
        <v>45</v>
      </c>
      <c r="L55" s="133"/>
      <c r="M55" s="133"/>
      <c r="N55" s="133"/>
      <c r="O55" s="133"/>
      <c r="P55" s="133" t="s">
        <v>125</v>
      </c>
      <c r="Q55" s="133"/>
      <c r="R55" s="133"/>
      <c r="S55" s="133"/>
      <c r="T55" s="133"/>
    </row>
    <row r="56" spans="1:20" x14ac:dyDescent="0.25">
      <c r="A56" s="129"/>
      <c r="B56" s="130"/>
      <c r="C56" s="130"/>
      <c r="D56" s="130"/>
      <c r="E56" s="131"/>
      <c r="F56" s="129"/>
      <c r="G56" s="130"/>
      <c r="H56" s="130"/>
      <c r="I56" s="130"/>
      <c r="J56" s="131"/>
      <c r="K56" s="129"/>
      <c r="L56" s="130"/>
      <c r="M56" s="130"/>
      <c r="N56" s="130"/>
      <c r="O56" s="131"/>
      <c r="P56" s="129"/>
      <c r="Q56" s="130"/>
      <c r="R56" s="130"/>
      <c r="S56" s="130"/>
      <c r="T56" s="131"/>
    </row>
    <row r="57" spans="1:20" x14ac:dyDescent="0.25">
      <c r="A57" s="129"/>
      <c r="B57" s="130"/>
      <c r="C57" s="130"/>
      <c r="D57" s="130"/>
      <c r="E57" s="131"/>
      <c r="F57" s="129"/>
      <c r="G57" s="130"/>
      <c r="H57" s="130"/>
      <c r="I57" s="130"/>
      <c r="J57" s="131"/>
      <c r="K57" s="129"/>
      <c r="L57" s="130"/>
      <c r="M57" s="130"/>
      <c r="N57" s="130"/>
      <c r="O57" s="131"/>
      <c r="P57" s="129"/>
      <c r="Q57" s="130"/>
      <c r="R57" s="130"/>
      <c r="S57" s="130"/>
      <c r="T57" s="131"/>
    </row>
    <row r="58" spans="1:20" x14ac:dyDescent="0.25">
      <c r="A58" s="129"/>
      <c r="B58" s="130"/>
      <c r="C58" s="130"/>
      <c r="D58" s="130"/>
      <c r="E58" s="131"/>
      <c r="F58" s="129"/>
      <c r="G58" s="130"/>
      <c r="H58" s="130"/>
      <c r="I58" s="130"/>
      <c r="J58" s="131"/>
      <c r="K58" s="129"/>
      <c r="L58" s="130"/>
      <c r="M58" s="130"/>
      <c r="N58" s="130"/>
      <c r="O58" s="131"/>
      <c r="P58" s="129"/>
      <c r="Q58" s="130"/>
      <c r="R58" s="130"/>
      <c r="S58" s="130"/>
      <c r="T58" s="131"/>
    </row>
    <row r="59" spans="1:20" x14ac:dyDescent="0.25">
      <c r="A59" s="129"/>
      <c r="B59" s="130"/>
      <c r="C59" s="130"/>
      <c r="D59" s="130"/>
      <c r="E59" s="131"/>
      <c r="F59" s="129"/>
      <c r="G59" s="130"/>
      <c r="H59" s="130"/>
      <c r="I59" s="130"/>
      <c r="J59" s="131"/>
      <c r="K59" s="129"/>
      <c r="L59" s="130"/>
      <c r="M59" s="130"/>
      <c r="N59" s="130"/>
      <c r="O59" s="131"/>
      <c r="P59" s="129"/>
      <c r="Q59" s="130"/>
      <c r="R59" s="130"/>
      <c r="S59" s="130"/>
      <c r="T59" s="131"/>
    </row>
    <row r="60" spans="1:20" x14ac:dyDescent="0.25">
      <c r="A60" s="129"/>
      <c r="B60" s="130"/>
      <c r="C60" s="130"/>
      <c r="D60" s="130"/>
      <c r="E60" s="131"/>
      <c r="F60" s="129"/>
      <c r="G60" s="130"/>
      <c r="H60" s="130"/>
      <c r="I60" s="130"/>
      <c r="J60" s="131"/>
      <c r="K60" s="129"/>
      <c r="L60" s="130"/>
      <c r="M60" s="130"/>
      <c r="N60" s="130"/>
      <c r="O60" s="131"/>
      <c r="P60" s="129"/>
      <c r="Q60" s="130"/>
      <c r="R60" s="130"/>
      <c r="S60" s="130"/>
      <c r="T60" s="131"/>
    </row>
    <row r="61" spans="1:20" x14ac:dyDescent="0.25">
      <c r="A61" s="129"/>
      <c r="B61" s="130"/>
      <c r="C61" s="130"/>
      <c r="D61" s="130"/>
      <c r="E61" s="131"/>
      <c r="F61" s="129"/>
      <c r="G61" s="130"/>
      <c r="H61" s="130"/>
      <c r="I61" s="130"/>
      <c r="J61" s="131"/>
      <c r="K61" s="129"/>
      <c r="L61" s="130"/>
      <c r="M61" s="130"/>
      <c r="N61" s="130"/>
      <c r="O61" s="131"/>
      <c r="P61" s="129"/>
      <c r="Q61" s="130"/>
      <c r="R61" s="130"/>
      <c r="S61" s="130"/>
      <c r="T61" s="131"/>
    </row>
    <row r="62" spans="1:20" x14ac:dyDescent="0.25">
      <c r="A62" s="129"/>
      <c r="B62" s="130"/>
      <c r="C62" s="130"/>
      <c r="D62" s="130"/>
      <c r="E62" s="131"/>
      <c r="F62" s="129"/>
      <c r="G62" s="130"/>
      <c r="H62" s="130"/>
      <c r="I62" s="130"/>
      <c r="J62" s="131"/>
      <c r="K62" s="129"/>
      <c r="L62" s="130"/>
      <c r="M62" s="130"/>
      <c r="N62" s="130"/>
      <c r="O62" s="131"/>
      <c r="P62" s="129"/>
      <c r="Q62" s="130"/>
      <c r="R62" s="130"/>
      <c r="S62" s="130"/>
      <c r="T62" s="131"/>
    </row>
    <row r="63" spans="1:20" x14ac:dyDescent="0.25">
      <c r="A63" s="129"/>
      <c r="B63" s="130"/>
      <c r="C63" s="130"/>
      <c r="D63" s="130"/>
      <c r="E63" s="131"/>
      <c r="F63" s="129"/>
      <c r="G63" s="130"/>
      <c r="H63" s="130"/>
      <c r="I63" s="130"/>
      <c r="J63" s="131"/>
      <c r="K63" s="129"/>
      <c r="L63" s="130"/>
      <c r="M63" s="130"/>
      <c r="N63" s="130"/>
      <c r="O63" s="131"/>
      <c r="P63" s="129"/>
      <c r="Q63" s="130"/>
      <c r="R63" s="130"/>
      <c r="S63" s="130"/>
      <c r="T63" s="131"/>
    </row>
    <row r="64" spans="1:20" x14ac:dyDescent="0.25">
      <c r="A64" s="129"/>
      <c r="B64" s="130"/>
      <c r="C64" s="130"/>
      <c r="D64" s="130"/>
      <c r="E64" s="131"/>
      <c r="F64" s="129"/>
      <c r="G64" s="130"/>
      <c r="H64" s="130"/>
      <c r="I64" s="130"/>
      <c r="J64" s="131"/>
      <c r="K64" s="129"/>
      <c r="L64" s="130"/>
      <c r="M64" s="130"/>
      <c r="N64" s="130"/>
      <c r="O64" s="131"/>
      <c r="P64" s="129"/>
      <c r="Q64" s="130"/>
      <c r="R64" s="130"/>
      <c r="S64" s="130"/>
      <c r="T64" s="131"/>
    </row>
    <row r="65" spans="1:20" x14ac:dyDescent="0.25">
      <c r="A65" s="129"/>
      <c r="B65" s="130"/>
      <c r="C65" s="130"/>
      <c r="D65" s="130"/>
      <c r="E65" s="131"/>
      <c r="F65" s="129"/>
      <c r="G65" s="130"/>
      <c r="H65" s="130"/>
      <c r="I65" s="130"/>
      <c r="J65" s="131"/>
      <c r="K65" s="129"/>
      <c r="L65" s="130"/>
      <c r="M65" s="130"/>
      <c r="N65" s="130"/>
      <c r="O65" s="131"/>
      <c r="P65" s="129"/>
      <c r="Q65" s="130"/>
      <c r="R65" s="130"/>
      <c r="S65" s="130"/>
      <c r="T65" s="131"/>
    </row>
    <row r="66" spans="1:20" ht="16.8" x14ac:dyDescent="0.3">
      <c r="A66" s="102" t="s">
        <v>65</v>
      </c>
      <c r="B66" s="103"/>
      <c r="C66" s="103"/>
      <c r="D66" s="103"/>
      <c r="E66" s="104"/>
      <c r="F66" s="136" t="str">
        <f>IF(A56=0," ",(RSQ(A56:A65,F56:F65)))</f>
        <v xml:space="preserve"> </v>
      </c>
      <c r="G66" s="137"/>
      <c r="H66" s="137"/>
      <c r="I66" s="137"/>
      <c r="J66" s="138"/>
      <c r="K66" s="38"/>
      <c r="L66" s="25"/>
      <c r="M66" s="25"/>
      <c r="N66" s="25"/>
      <c r="O66" s="26"/>
      <c r="P66" s="136" t="str">
        <f>IF(K56=0," ",(RSQ(K56:K65,P56:P65)))</f>
        <v xml:space="preserve"> </v>
      </c>
      <c r="Q66" s="137"/>
      <c r="R66" s="137"/>
      <c r="S66" s="137"/>
      <c r="T66" s="138"/>
    </row>
    <row r="67" spans="1:20" x14ac:dyDescent="0.25">
      <c r="B67" s="4"/>
      <c r="C67" s="4"/>
      <c r="D67" s="4"/>
    </row>
  </sheetData>
  <sheetProtection algorithmName="SHA-512" hashValue="8bTt5DvvBrdxqgosTy1630Ead1r6e8S5QD1z32WZO8cdBdzKJlp5i6nooOJ1kGdhEcoEMK6KZNxBvHn/1U+lTQ==" saltValue="b1rEkPqBsHxiNHVERvxSZw==" spinCount="100000" sheet="1" objects="1" scenarios="1"/>
  <mergeCells count="113">
    <mergeCell ref="A65:E65"/>
    <mergeCell ref="F65:J65"/>
    <mergeCell ref="K65:O65"/>
    <mergeCell ref="P65:T65"/>
    <mergeCell ref="A66:E66"/>
    <mergeCell ref="F66:J66"/>
    <mergeCell ref="P66:T66"/>
    <mergeCell ref="A63:E63"/>
    <mergeCell ref="F63:J63"/>
    <mergeCell ref="K63:O63"/>
    <mergeCell ref="P63:T63"/>
    <mergeCell ref="A64:E64"/>
    <mergeCell ref="F64:J64"/>
    <mergeCell ref="K64:O64"/>
    <mergeCell ref="P64:T64"/>
    <mergeCell ref="A61:E61"/>
    <mergeCell ref="F61:J61"/>
    <mergeCell ref="K61:O61"/>
    <mergeCell ref="P61:T61"/>
    <mergeCell ref="A62:E62"/>
    <mergeCell ref="F62:J62"/>
    <mergeCell ref="K62:O62"/>
    <mergeCell ref="P62:T62"/>
    <mergeCell ref="A59:E59"/>
    <mergeCell ref="F59:J59"/>
    <mergeCell ref="K59:O59"/>
    <mergeCell ref="P59:T59"/>
    <mergeCell ref="A60:E60"/>
    <mergeCell ref="F60:J60"/>
    <mergeCell ref="K60:O60"/>
    <mergeCell ref="P60:T60"/>
    <mergeCell ref="A57:E57"/>
    <mergeCell ref="F57:J57"/>
    <mergeCell ref="K57:O57"/>
    <mergeCell ref="P57:T57"/>
    <mergeCell ref="A58:E58"/>
    <mergeCell ref="F58:J58"/>
    <mergeCell ref="K58:O58"/>
    <mergeCell ref="P58:T58"/>
    <mergeCell ref="A55:E55"/>
    <mergeCell ref="F55:J55"/>
    <mergeCell ref="K55:O55"/>
    <mergeCell ref="P55:T55"/>
    <mergeCell ref="A56:E56"/>
    <mergeCell ref="F56:J56"/>
    <mergeCell ref="K56:O56"/>
    <mergeCell ref="P56:T56"/>
    <mergeCell ref="A46:E46"/>
    <mergeCell ref="F48:T48"/>
    <mergeCell ref="F49:T49"/>
    <mergeCell ref="A50:T50"/>
    <mergeCell ref="A54:J54"/>
    <mergeCell ref="K54:T54"/>
    <mergeCell ref="A44:E44"/>
    <mergeCell ref="F44:G44"/>
    <mergeCell ref="K44:L44"/>
    <mergeCell ref="P44:Q44"/>
    <mergeCell ref="A45:E45"/>
    <mergeCell ref="F45:G45"/>
    <mergeCell ref="K45:L45"/>
    <mergeCell ref="A42:E42"/>
    <mergeCell ref="F42:G42"/>
    <mergeCell ref="K42:L42"/>
    <mergeCell ref="A43:E43"/>
    <mergeCell ref="F43:G43"/>
    <mergeCell ref="K43:L43"/>
    <mergeCell ref="A40:E40"/>
    <mergeCell ref="F40:G40"/>
    <mergeCell ref="K40:L40"/>
    <mergeCell ref="A41:E41"/>
    <mergeCell ref="F41:G41"/>
    <mergeCell ref="K41:L41"/>
    <mergeCell ref="A38:E38"/>
    <mergeCell ref="F38:G38"/>
    <mergeCell ref="K38:L38"/>
    <mergeCell ref="A39:E39"/>
    <mergeCell ref="F39:G39"/>
    <mergeCell ref="K39:L39"/>
    <mergeCell ref="A35:E35"/>
    <mergeCell ref="F35:G35"/>
    <mergeCell ref="A37:E37"/>
    <mergeCell ref="F37:J37"/>
    <mergeCell ref="K37:O37"/>
    <mergeCell ref="K35:O35"/>
    <mergeCell ref="P37:T37"/>
    <mergeCell ref="A33:E33"/>
    <mergeCell ref="F33:G33"/>
    <mergeCell ref="K33:O33"/>
    <mergeCell ref="P33:Q33"/>
    <mergeCell ref="A34:E34"/>
    <mergeCell ref="F34:G34"/>
    <mergeCell ref="K34:O34"/>
    <mergeCell ref="P34:Q34"/>
    <mergeCell ref="P35:Q35"/>
    <mergeCell ref="A32:E32"/>
    <mergeCell ref="F32:G32"/>
    <mergeCell ref="P32:Q32"/>
    <mergeCell ref="G20:T20"/>
    <mergeCell ref="G22:T22"/>
    <mergeCell ref="G23:T23"/>
    <mergeCell ref="G25:T25"/>
    <mergeCell ref="G26:T26"/>
    <mergeCell ref="A30:E30"/>
    <mergeCell ref="F30:J30"/>
    <mergeCell ref="F1:T1"/>
    <mergeCell ref="G14:T14"/>
    <mergeCell ref="G16:T16"/>
    <mergeCell ref="G17:T17"/>
    <mergeCell ref="G18:T18"/>
    <mergeCell ref="G19:T19"/>
    <mergeCell ref="A31:E31"/>
    <mergeCell ref="F31:G31"/>
    <mergeCell ref="P31:Q31"/>
  </mergeCells>
  <pageMargins left="0.9055118110236221" right="0.47244094488188981" top="1.3779527559055118" bottom="0.78740157480314965" header="0.31496062992125984" footer="0.31496062992125984"/>
  <pageSetup paperSize="9" orientation="portrait" verticalDpi="1200" r:id="rId1"/>
  <headerFooter>
    <oddHeader xml:space="preserve">&amp;L&amp;G&amp;R&amp;12Formulario di verifica dell'ermeticità all'aria
Versione MZ 2024.3
</oddHeader>
    <oddFooter>&amp;R Pagina &amp;P</oddFooter>
  </headerFooter>
  <rowBreaks count="1" manualBreakCount="1">
    <brk id="49" max="16383" man="1"/>
  </rowBreaks>
  <drawing r:id="rId2"/>
  <legacyDrawingHF r:id="rId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502C0E-E8CB-4692-803D-3B29F8A80AAC}">
  <sheetPr codeName="Foglio16">
    <tabColor theme="3" tint="0.59999389629810485"/>
  </sheetPr>
  <dimension ref="A1:V67"/>
  <sheetViews>
    <sheetView view="pageLayout" zoomScaleNormal="100" workbookViewId="0">
      <selection activeCell="T6" sqref="T6"/>
    </sheetView>
  </sheetViews>
  <sheetFormatPr baseColWidth="10" defaultColWidth="11.44140625" defaultRowHeight="13.8" x14ac:dyDescent="0.25"/>
  <cols>
    <col min="1" max="4" width="4.33203125" style="1" customWidth="1"/>
    <col min="5" max="5" width="6.44140625" style="1" customWidth="1"/>
    <col min="6" max="19" width="4.33203125" style="1" customWidth="1"/>
    <col min="20" max="20" width="3.5546875" style="1" customWidth="1"/>
    <col min="21" max="22" width="11.44140625" style="1" hidden="1" customWidth="1"/>
    <col min="23" max="24" width="11.44140625" style="1" customWidth="1"/>
    <col min="25" max="16384" width="11.44140625" style="1"/>
  </cols>
  <sheetData>
    <row r="1" spans="1:20" x14ac:dyDescent="0.25">
      <c r="A1" s="1" t="s">
        <v>87</v>
      </c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</row>
    <row r="2" spans="1:20" ht="7.5" customHeight="1" x14ac:dyDescent="0.25"/>
    <row r="3" spans="1:20" ht="15.6" x14ac:dyDescent="0.3">
      <c r="A3" s="5" t="s">
        <v>178</v>
      </c>
    </row>
    <row r="4" spans="1:20" ht="7.5" customHeight="1" x14ac:dyDescent="0.25"/>
    <row r="5" spans="1:20" x14ac:dyDescent="0.25">
      <c r="A5" s="1" t="s">
        <v>51</v>
      </c>
      <c r="F5" s="70"/>
      <c r="G5" s="4" t="s">
        <v>177</v>
      </c>
    </row>
    <row r="6" spans="1:20" x14ac:dyDescent="0.25">
      <c r="A6" s="1" t="s">
        <v>52</v>
      </c>
      <c r="F6" s="70"/>
      <c r="G6" s="4" t="s">
        <v>50</v>
      </c>
    </row>
    <row r="7" spans="1:20" x14ac:dyDescent="0.25">
      <c r="F7" s="70"/>
      <c r="G7" s="4" t="s">
        <v>179</v>
      </c>
    </row>
    <row r="8" spans="1:20" ht="7.5" customHeight="1" x14ac:dyDescent="0.25"/>
    <row r="9" spans="1:20" x14ac:dyDescent="0.25">
      <c r="A9" s="1" t="s">
        <v>49</v>
      </c>
      <c r="F9" s="70"/>
      <c r="G9" s="4" t="s">
        <v>53</v>
      </c>
    </row>
    <row r="10" spans="1:20" x14ac:dyDescent="0.25">
      <c r="A10" s="1" t="s">
        <v>48</v>
      </c>
      <c r="F10" s="70"/>
      <c r="G10" s="4" t="s">
        <v>180</v>
      </c>
    </row>
    <row r="11" spans="1:20" x14ac:dyDescent="0.25">
      <c r="F11" s="70"/>
      <c r="G11" s="4" t="s">
        <v>54</v>
      </c>
    </row>
    <row r="12" spans="1:20" ht="15" customHeight="1" x14ac:dyDescent="0.3">
      <c r="F12" s="70"/>
      <c r="G12" s="66" t="s">
        <v>192</v>
      </c>
      <c r="H12"/>
    </row>
    <row r="13" spans="1:20" ht="7.5" customHeight="1" x14ac:dyDescent="0.3">
      <c r="G13"/>
      <c r="H13" s="4"/>
    </row>
    <row r="14" spans="1:20" x14ac:dyDescent="0.25">
      <c r="A14" s="1" t="s">
        <v>193</v>
      </c>
      <c r="F14" s="70"/>
      <c r="G14" s="101" t="s">
        <v>194</v>
      </c>
      <c r="H14" s="101"/>
      <c r="I14" s="101"/>
      <c r="J14" s="101"/>
      <c r="K14" s="101"/>
      <c r="L14" s="101"/>
      <c r="M14" s="101"/>
      <c r="N14" s="101"/>
      <c r="O14" s="101"/>
      <c r="P14" s="101"/>
      <c r="Q14" s="101"/>
      <c r="R14" s="101"/>
      <c r="S14" s="101"/>
      <c r="T14" s="101"/>
    </row>
    <row r="15" spans="1:20" ht="7.5" customHeight="1" x14ac:dyDescent="0.25"/>
    <row r="16" spans="1:20" x14ac:dyDescent="0.25">
      <c r="A16" s="1" t="s">
        <v>41</v>
      </c>
      <c r="F16" s="70"/>
      <c r="G16" s="101" t="s">
        <v>183</v>
      </c>
      <c r="H16" s="101"/>
      <c r="I16" s="101"/>
      <c r="J16" s="101"/>
      <c r="K16" s="101"/>
      <c r="L16" s="101"/>
      <c r="M16" s="101"/>
      <c r="N16" s="101"/>
      <c r="O16" s="101"/>
      <c r="P16" s="101"/>
      <c r="Q16" s="101"/>
      <c r="R16" s="101"/>
      <c r="S16" s="101"/>
      <c r="T16" s="101"/>
    </row>
    <row r="17" spans="1:22" x14ac:dyDescent="0.25">
      <c r="F17" s="70"/>
      <c r="G17" s="101" t="s">
        <v>184</v>
      </c>
      <c r="H17" s="101"/>
      <c r="I17" s="101"/>
      <c r="J17" s="101"/>
      <c r="K17" s="101"/>
      <c r="L17" s="101"/>
      <c r="M17" s="101"/>
      <c r="N17" s="101"/>
      <c r="O17" s="101"/>
      <c r="P17" s="101"/>
      <c r="Q17" s="101"/>
      <c r="R17" s="101"/>
      <c r="S17" s="101"/>
      <c r="T17" s="101"/>
    </row>
    <row r="18" spans="1:22" x14ac:dyDescent="0.25">
      <c r="F18" s="70"/>
      <c r="G18" s="101" t="s">
        <v>185</v>
      </c>
      <c r="H18" s="101"/>
      <c r="I18" s="101"/>
      <c r="J18" s="101"/>
      <c r="K18" s="101"/>
      <c r="L18" s="101"/>
      <c r="M18" s="101"/>
      <c r="N18" s="101"/>
      <c r="O18" s="101"/>
      <c r="P18" s="101"/>
      <c r="Q18" s="101"/>
      <c r="R18" s="101"/>
      <c r="S18" s="101"/>
      <c r="T18" s="101"/>
    </row>
    <row r="19" spans="1:22" x14ac:dyDescent="0.25">
      <c r="F19" s="70"/>
      <c r="G19" s="101" t="s">
        <v>186</v>
      </c>
      <c r="H19" s="101"/>
      <c r="I19" s="101"/>
      <c r="J19" s="101"/>
      <c r="K19" s="101"/>
      <c r="L19" s="101"/>
      <c r="M19" s="101"/>
      <c r="N19" s="101"/>
      <c r="O19" s="101"/>
      <c r="P19" s="101"/>
      <c r="Q19" s="101"/>
      <c r="R19" s="101"/>
      <c r="S19" s="101"/>
      <c r="T19" s="101"/>
    </row>
    <row r="20" spans="1:22" x14ac:dyDescent="0.25">
      <c r="F20" s="70"/>
      <c r="G20" s="101" t="s">
        <v>187</v>
      </c>
      <c r="H20" s="101"/>
      <c r="I20" s="101"/>
      <c r="J20" s="101"/>
      <c r="K20" s="101"/>
      <c r="L20" s="101"/>
      <c r="M20" s="101"/>
      <c r="N20" s="101"/>
      <c r="O20" s="101"/>
      <c r="P20" s="101"/>
      <c r="Q20" s="101"/>
      <c r="R20" s="101"/>
      <c r="S20" s="101"/>
      <c r="T20" s="101"/>
    </row>
    <row r="21" spans="1:22" ht="7.5" customHeight="1" x14ac:dyDescent="0.25">
      <c r="G21" s="4"/>
    </row>
    <row r="22" spans="1:22" x14ac:dyDescent="0.25">
      <c r="A22" s="1" t="s">
        <v>40</v>
      </c>
      <c r="F22" s="70"/>
      <c r="G22" s="101" t="s">
        <v>114</v>
      </c>
      <c r="H22" s="101"/>
      <c r="I22" s="101"/>
      <c r="J22" s="101"/>
      <c r="K22" s="101"/>
      <c r="L22" s="101"/>
      <c r="M22" s="101"/>
      <c r="N22" s="101"/>
      <c r="O22" s="101"/>
      <c r="P22" s="101"/>
      <c r="Q22" s="101"/>
      <c r="R22" s="101"/>
      <c r="S22" s="101"/>
      <c r="T22" s="101"/>
    </row>
    <row r="23" spans="1:22" x14ac:dyDescent="0.25">
      <c r="F23" s="70"/>
      <c r="G23" s="101" t="s">
        <v>188</v>
      </c>
      <c r="H23" s="101"/>
      <c r="I23" s="101"/>
      <c r="J23" s="101"/>
      <c r="K23" s="101"/>
      <c r="L23" s="101"/>
      <c r="M23" s="101"/>
      <c r="N23" s="101"/>
      <c r="O23" s="101"/>
      <c r="P23" s="101"/>
      <c r="Q23" s="101"/>
      <c r="R23" s="101"/>
      <c r="S23" s="101"/>
      <c r="T23" s="101"/>
    </row>
    <row r="24" spans="1:22" ht="7.5" customHeight="1" x14ac:dyDescent="0.25">
      <c r="G24" s="66"/>
      <c r="H24" s="66"/>
      <c r="I24" s="66"/>
      <c r="J24" s="66"/>
      <c r="K24" s="66"/>
      <c r="L24" s="66"/>
      <c r="M24" s="66"/>
      <c r="N24" s="66"/>
      <c r="O24" s="66"/>
      <c r="P24" s="66"/>
      <c r="Q24" s="66"/>
      <c r="R24" s="66"/>
      <c r="S24" s="66"/>
      <c r="T24" s="66"/>
    </row>
    <row r="25" spans="1:22" x14ac:dyDescent="0.25">
      <c r="A25" s="1" t="s">
        <v>195</v>
      </c>
      <c r="F25" s="63"/>
      <c r="G25" s="101" t="s">
        <v>190</v>
      </c>
      <c r="H25" s="101"/>
      <c r="I25" s="101"/>
      <c r="J25" s="101"/>
      <c r="K25" s="101"/>
      <c r="L25" s="101"/>
      <c r="M25" s="101"/>
      <c r="N25" s="101"/>
      <c r="O25" s="101"/>
      <c r="P25" s="101"/>
      <c r="Q25" s="101"/>
      <c r="R25" s="101"/>
      <c r="S25" s="101"/>
      <c r="T25" s="101"/>
    </row>
    <row r="26" spans="1:22" x14ac:dyDescent="0.25">
      <c r="F26" s="63"/>
      <c r="G26" s="101" t="s">
        <v>191</v>
      </c>
      <c r="H26" s="101"/>
      <c r="I26" s="101"/>
      <c r="J26" s="101"/>
      <c r="K26" s="101"/>
      <c r="L26" s="101"/>
      <c r="M26" s="101"/>
      <c r="N26" s="101"/>
      <c r="O26" s="101"/>
      <c r="P26" s="101"/>
      <c r="Q26" s="101"/>
      <c r="R26" s="101"/>
      <c r="S26" s="101"/>
      <c r="T26" s="101"/>
    </row>
    <row r="28" spans="1:22" x14ac:dyDescent="0.25">
      <c r="A28" s="17" t="s">
        <v>27</v>
      </c>
    </row>
    <row r="29" spans="1:22" x14ac:dyDescent="0.25">
      <c r="A29" s="17"/>
    </row>
    <row r="30" spans="1:22" ht="18.600000000000001" customHeight="1" x14ac:dyDescent="0.25">
      <c r="A30" s="102" t="s">
        <v>28</v>
      </c>
      <c r="B30" s="103"/>
      <c r="C30" s="103"/>
      <c r="D30" s="103"/>
      <c r="E30" s="104"/>
      <c r="F30" s="107"/>
      <c r="G30" s="108"/>
      <c r="H30" s="108"/>
      <c r="I30" s="108"/>
      <c r="J30" s="109"/>
    </row>
    <row r="31" spans="1:22" ht="17.399999999999999" x14ac:dyDescent="0.35">
      <c r="A31" s="102" t="s">
        <v>196</v>
      </c>
      <c r="B31" s="103"/>
      <c r="C31" s="103"/>
      <c r="D31" s="103"/>
      <c r="E31" s="104"/>
      <c r="F31" s="105"/>
      <c r="G31" s="106"/>
      <c r="H31" s="25" t="s">
        <v>6</v>
      </c>
      <c r="I31" s="25"/>
      <c r="J31" s="26"/>
      <c r="K31" s="27" t="s">
        <v>32</v>
      </c>
      <c r="L31" s="25"/>
      <c r="M31" s="25"/>
      <c r="N31" s="25"/>
      <c r="O31" s="26"/>
      <c r="P31" s="105"/>
      <c r="Q31" s="106"/>
      <c r="R31" s="25" t="s">
        <v>13</v>
      </c>
      <c r="S31" s="25"/>
      <c r="T31" s="26"/>
      <c r="U31" s="1">
        <f>IF(Verifica!$F$31="Minergie",V31,IF(Verifica!$F$31="Minergie-P",V32,IF(Verifica!$F$31="Minergie-A",V33,0)))</f>
        <v>0</v>
      </c>
      <c r="V31" s="1">
        <f>IF(Verifica!$F$33="Nuove costruzioni",(F31*1.2+F33*12+F34*6)/(F31+F33+F34),IF(Verifica!$F$33="Ammodernamenti",(F32*1.6+F33*12+F34*6)/SUM(F32:F34),IF(Verifica!$F$33="Nuove costruzioni / Ammodernamenti",(F31*0.8+F32*1.6+F33*12+F34*6)/SUM(F31:F34),0)))</f>
        <v>0</v>
      </c>
    </row>
    <row r="32" spans="1:22" ht="17.399999999999999" x14ac:dyDescent="0.35">
      <c r="A32" s="102" t="s">
        <v>197</v>
      </c>
      <c r="B32" s="103"/>
      <c r="C32" s="103"/>
      <c r="D32" s="103"/>
      <c r="E32" s="104"/>
      <c r="F32" s="105"/>
      <c r="G32" s="106"/>
      <c r="H32" s="25" t="s">
        <v>6</v>
      </c>
      <c r="I32" s="25"/>
      <c r="J32" s="26"/>
      <c r="K32" s="27" t="s">
        <v>30</v>
      </c>
      <c r="L32" s="25"/>
      <c r="M32" s="25"/>
      <c r="N32" s="25"/>
      <c r="O32" s="26"/>
      <c r="P32" s="105"/>
      <c r="Q32" s="106"/>
      <c r="R32" s="25" t="s">
        <v>13</v>
      </c>
      <c r="S32" s="25"/>
      <c r="T32" s="26"/>
      <c r="V32" s="1">
        <f>IF(Verifica!$F$33="Nuove costruzioni",(F31*0.8+F33*12+F34*6)/(F31+F33+F34),IF(Verifica!$F$33="Ammodernamenti",(F32*1.6+F33*12+F34*6)/SUM(F32:F34),IF(Verifica!$F$33="Nuove costruzioni / Ammodernamenti",(F31*0.8+F32*1.6+F33*12+F34*6)/SUM(F31:F34),0)))</f>
        <v>0</v>
      </c>
    </row>
    <row r="33" spans="1:22" ht="16.2" x14ac:dyDescent="0.25">
      <c r="A33" s="102" t="s">
        <v>198</v>
      </c>
      <c r="B33" s="103"/>
      <c r="C33" s="103"/>
      <c r="D33" s="103"/>
      <c r="E33" s="104"/>
      <c r="F33" s="105"/>
      <c r="G33" s="106"/>
      <c r="H33" s="25" t="s">
        <v>6</v>
      </c>
      <c r="I33" s="25"/>
      <c r="J33" s="26"/>
      <c r="K33" s="102" t="s">
        <v>29</v>
      </c>
      <c r="L33" s="103"/>
      <c r="M33" s="103"/>
      <c r="N33" s="103"/>
      <c r="O33" s="104"/>
      <c r="P33" s="105"/>
      <c r="Q33" s="106"/>
      <c r="R33" s="25" t="s">
        <v>14</v>
      </c>
      <c r="S33" s="25"/>
      <c r="T33" s="26"/>
      <c r="V33" s="1">
        <f>IF(Verifica!$F$33="Nuove costruzioni",(F31*0.8+F33*12+F34*6)/(F31+F33+F34),IF(Verifica!$F$33="Ammodernamenti",(F32*1.6+F33*12+F34*6)/SUM(F32:F34),IF(Verifica!$F$33="Nuove costruzioni / Ammodernamenti",(F31*0.8+F32*1.6+F33*12+F34*6)/SUM(F31:F34),0)))</f>
        <v>0</v>
      </c>
    </row>
    <row r="34" spans="1:22" ht="16.2" x14ac:dyDescent="0.25">
      <c r="A34" s="102" t="s">
        <v>199</v>
      </c>
      <c r="B34" s="103"/>
      <c r="C34" s="103"/>
      <c r="D34" s="103"/>
      <c r="E34" s="104"/>
      <c r="F34" s="105"/>
      <c r="G34" s="106"/>
      <c r="H34" s="25" t="s">
        <v>6</v>
      </c>
      <c r="I34" s="25"/>
      <c r="J34" s="26"/>
      <c r="K34" s="102" t="s">
        <v>31</v>
      </c>
      <c r="L34" s="103"/>
      <c r="M34" s="103"/>
      <c r="N34" s="103"/>
      <c r="O34" s="104"/>
      <c r="P34" s="105"/>
      <c r="Q34" s="106"/>
      <c r="R34" s="25" t="s">
        <v>7</v>
      </c>
      <c r="S34" s="25"/>
      <c r="T34" s="26"/>
    </row>
    <row r="35" spans="1:22" ht="16.2" x14ac:dyDescent="0.35">
      <c r="A35" s="102" t="s">
        <v>209</v>
      </c>
      <c r="B35" s="103"/>
      <c r="C35" s="103"/>
      <c r="D35" s="103"/>
      <c r="E35" s="104"/>
      <c r="F35" s="113" t="str">
        <f>IF(F31=0," ",SUM(F31:G34))</f>
        <v xml:space="preserve"> </v>
      </c>
      <c r="G35" s="114"/>
      <c r="H35" s="25" t="s">
        <v>6</v>
      </c>
      <c r="I35" s="25"/>
      <c r="J35" s="26"/>
      <c r="K35" s="102" t="s">
        <v>115</v>
      </c>
      <c r="L35" s="103"/>
      <c r="M35" s="103"/>
      <c r="N35" s="103"/>
      <c r="O35" s="104"/>
      <c r="P35" s="105"/>
      <c r="Q35" s="106"/>
      <c r="R35" s="25" t="s">
        <v>208</v>
      </c>
      <c r="S35" s="25"/>
      <c r="T35" s="26"/>
    </row>
    <row r="37" spans="1:22" x14ac:dyDescent="0.25">
      <c r="A37" s="102"/>
      <c r="B37" s="103"/>
      <c r="C37" s="103"/>
      <c r="D37" s="103"/>
      <c r="E37" s="104"/>
      <c r="F37" s="110" t="s">
        <v>42</v>
      </c>
      <c r="G37" s="111"/>
      <c r="H37" s="111"/>
      <c r="I37" s="111"/>
      <c r="J37" s="112"/>
      <c r="K37" s="110" t="s">
        <v>33</v>
      </c>
      <c r="L37" s="111"/>
      <c r="M37" s="111"/>
      <c r="N37" s="111"/>
      <c r="O37" s="112"/>
      <c r="P37" s="110" t="s">
        <v>200</v>
      </c>
      <c r="Q37" s="111"/>
      <c r="R37" s="111"/>
      <c r="S37" s="111"/>
      <c r="T37" s="112"/>
    </row>
    <row r="38" spans="1:22" ht="16.2" x14ac:dyDescent="0.35">
      <c r="A38" s="102" t="s">
        <v>39</v>
      </c>
      <c r="B38" s="103"/>
      <c r="C38" s="103"/>
      <c r="D38" s="103"/>
      <c r="E38" s="104"/>
      <c r="F38" s="105"/>
      <c r="G38" s="106"/>
      <c r="H38" s="25" t="s">
        <v>8</v>
      </c>
      <c r="I38" s="25"/>
      <c r="J38" s="26"/>
      <c r="K38" s="105"/>
      <c r="L38" s="106"/>
      <c r="M38" s="25" t="s">
        <v>8</v>
      </c>
      <c r="N38" s="25"/>
      <c r="O38" s="26"/>
      <c r="P38" s="20"/>
      <c r="T38" s="21"/>
    </row>
    <row r="39" spans="1:22" ht="17.399999999999999" x14ac:dyDescent="0.35">
      <c r="A39" s="102" t="s">
        <v>38</v>
      </c>
      <c r="B39" s="103"/>
      <c r="C39" s="103"/>
      <c r="D39" s="103"/>
      <c r="E39" s="104"/>
      <c r="F39" s="105"/>
      <c r="G39" s="106"/>
      <c r="H39" s="25" t="s">
        <v>9</v>
      </c>
      <c r="I39" s="25"/>
      <c r="J39" s="26"/>
      <c r="K39" s="105"/>
      <c r="L39" s="106"/>
      <c r="M39" s="25" t="s">
        <v>9</v>
      </c>
      <c r="N39" s="25"/>
      <c r="O39" s="26"/>
      <c r="P39" s="20"/>
      <c r="T39" s="21"/>
    </row>
    <row r="40" spans="1:22" ht="16.2" x14ac:dyDescent="0.25">
      <c r="A40" s="120" t="s">
        <v>201</v>
      </c>
      <c r="B40" s="121"/>
      <c r="C40" s="121"/>
      <c r="D40" s="121"/>
      <c r="E40" s="122"/>
      <c r="F40" s="125"/>
      <c r="G40" s="126"/>
      <c r="H40" s="1" t="s">
        <v>10</v>
      </c>
      <c r="J40" s="21"/>
      <c r="K40" s="125"/>
      <c r="L40" s="126"/>
      <c r="M40" s="1" t="s">
        <v>10</v>
      </c>
      <c r="O40" s="21"/>
      <c r="P40" s="20"/>
      <c r="T40" s="21"/>
    </row>
    <row r="41" spans="1:22" x14ac:dyDescent="0.25">
      <c r="A41" s="115" t="s">
        <v>36</v>
      </c>
      <c r="B41" s="116"/>
      <c r="C41" s="116"/>
      <c r="D41" s="116"/>
      <c r="E41" s="117"/>
      <c r="F41" s="118"/>
      <c r="G41" s="119"/>
      <c r="H41" s="3"/>
      <c r="I41" s="3"/>
      <c r="J41" s="23"/>
      <c r="K41" s="118"/>
      <c r="L41" s="119"/>
      <c r="M41" s="3"/>
      <c r="N41" s="3"/>
      <c r="O41" s="23"/>
      <c r="P41" s="20"/>
      <c r="T41" s="21"/>
    </row>
    <row r="42" spans="1:22" x14ac:dyDescent="0.25">
      <c r="A42" s="120" t="s">
        <v>37</v>
      </c>
      <c r="B42" s="121"/>
      <c r="C42" s="121"/>
      <c r="D42" s="121"/>
      <c r="E42" s="122"/>
      <c r="F42" s="123"/>
      <c r="G42" s="124"/>
      <c r="H42" s="1" t="s">
        <v>10</v>
      </c>
      <c r="J42" s="21"/>
      <c r="K42" s="123"/>
      <c r="L42" s="124"/>
      <c r="M42" s="1" t="s">
        <v>10</v>
      </c>
      <c r="O42" s="21"/>
      <c r="P42" s="20"/>
      <c r="T42" s="21"/>
    </row>
    <row r="43" spans="1:22" x14ac:dyDescent="0.25">
      <c r="A43" s="115" t="s">
        <v>4</v>
      </c>
      <c r="B43" s="116"/>
      <c r="C43" s="116"/>
      <c r="D43" s="116"/>
      <c r="E43" s="117"/>
      <c r="F43" s="118"/>
      <c r="G43" s="119"/>
      <c r="H43" s="3"/>
      <c r="I43" s="3"/>
      <c r="J43" s="23"/>
      <c r="K43" s="118"/>
      <c r="L43" s="119"/>
      <c r="M43" s="3"/>
      <c r="N43" s="3"/>
      <c r="O43" s="23"/>
      <c r="P43" s="20"/>
      <c r="T43" s="21"/>
    </row>
    <row r="44" spans="1:22" ht="16.2" x14ac:dyDescent="0.35">
      <c r="A44" s="120" t="s">
        <v>116</v>
      </c>
      <c r="B44" s="121"/>
      <c r="C44" s="121"/>
      <c r="D44" s="121"/>
      <c r="E44" s="122"/>
      <c r="F44" s="127" t="str">
        <f>IF(F38=0," ",F38/SUM(F31:G34))</f>
        <v xml:space="preserve"> </v>
      </c>
      <c r="G44" s="128"/>
      <c r="H44" s="1" t="s">
        <v>0</v>
      </c>
      <c r="J44" s="21"/>
      <c r="K44" s="127" t="str">
        <f>IF(K38=0," ",K38/SUM(F31:G34))</f>
        <v xml:space="preserve"> </v>
      </c>
      <c r="L44" s="128"/>
      <c r="M44" s="1" t="s">
        <v>0</v>
      </c>
      <c r="O44" s="21"/>
      <c r="P44" s="127" t="str">
        <f>IF(F38=0," ",(F44+K44)/2)</f>
        <v xml:space="preserve"> </v>
      </c>
      <c r="Q44" s="128"/>
      <c r="R44" s="29" t="s">
        <v>0</v>
      </c>
      <c r="S44" s="19"/>
      <c r="T44" s="24"/>
    </row>
    <row r="45" spans="1:22" ht="15" x14ac:dyDescent="0.35">
      <c r="A45" s="115" t="s">
        <v>117</v>
      </c>
      <c r="B45" s="116"/>
      <c r="C45" s="116"/>
      <c r="D45" s="116"/>
      <c r="E45" s="117"/>
      <c r="F45" s="118"/>
      <c r="G45" s="119"/>
      <c r="H45" s="3"/>
      <c r="I45" s="3"/>
      <c r="J45" s="23"/>
      <c r="K45" s="118"/>
      <c r="L45" s="119"/>
      <c r="M45" s="3"/>
      <c r="N45" s="3"/>
      <c r="O45" s="23"/>
      <c r="P45" s="22"/>
      <c r="Q45" s="3"/>
      <c r="R45" s="28"/>
      <c r="S45" s="3"/>
      <c r="T45" s="23"/>
    </row>
    <row r="46" spans="1:22" x14ac:dyDescent="0.25">
      <c r="A46" s="102" t="s">
        <v>35</v>
      </c>
      <c r="B46" s="103"/>
      <c r="C46" s="103"/>
      <c r="D46" s="103"/>
      <c r="E46" s="104"/>
      <c r="F46" s="22" t="s">
        <v>12</v>
      </c>
      <c r="G46" s="35"/>
      <c r="H46" s="3" t="s">
        <v>11</v>
      </c>
      <c r="I46" s="3"/>
      <c r="J46" s="23"/>
      <c r="K46" s="22" t="s">
        <v>12</v>
      </c>
      <c r="L46" s="35"/>
      <c r="M46" s="3" t="s">
        <v>11</v>
      </c>
      <c r="N46" s="3"/>
      <c r="O46" s="23"/>
      <c r="P46" s="22" t="s">
        <v>12</v>
      </c>
      <c r="Q46" s="35"/>
      <c r="R46" s="3" t="s">
        <v>11</v>
      </c>
      <c r="S46" s="3"/>
      <c r="T46" s="23"/>
    </row>
    <row r="48" spans="1:22" ht="27" customHeight="1" x14ac:dyDescent="0.25">
      <c r="A48" s="18" t="s">
        <v>34</v>
      </c>
      <c r="B48" s="19"/>
      <c r="C48" s="19"/>
      <c r="D48" s="19"/>
      <c r="E48" s="24"/>
      <c r="F48" s="79" t="s">
        <v>202</v>
      </c>
      <c r="G48" s="80"/>
      <c r="H48" s="80"/>
      <c r="I48" s="80"/>
      <c r="J48" s="80"/>
      <c r="K48" s="80"/>
      <c r="L48" s="80"/>
      <c r="M48" s="80"/>
      <c r="N48" s="80"/>
      <c r="O48" s="80"/>
      <c r="P48" s="80"/>
      <c r="Q48" s="80"/>
      <c r="R48" s="80"/>
      <c r="S48" s="80"/>
      <c r="T48" s="81"/>
    </row>
    <row r="49" spans="1:20" ht="14.25" customHeight="1" x14ac:dyDescent="0.25">
      <c r="A49" s="20"/>
      <c r="E49" s="21"/>
      <c r="F49" s="79" t="s">
        <v>126</v>
      </c>
      <c r="G49" s="80"/>
      <c r="H49" s="80"/>
      <c r="I49" s="80"/>
      <c r="J49" s="80"/>
      <c r="K49" s="80"/>
      <c r="L49" s="80"/>
      <c r="M49" s="80"/>
      <c r="N49" s="80"/>
      <c r="O49" s="80"/>
      <c r="P49" s="80"/>
      <c r="Q49" s="80"/>
      <c r="R49" s="80"/>
      <c r="S49" s="80"/>
      <c r="T49" s="81"/>
    </row>
    <row r="50" spans="1:20" ht="33" customHeight="1" x14ac:dyDescent="0.25">
      <c r="A50" s="134" t="s">
        <v>203</v>
      </c>
      <c r="B50" s="78"/>
      <c r="C50" s="78"/>
      <c r="D50" s="78"/>
      <c r="E50" s="78"/>
      <c r="F50" s="78"/>
      <c r="G50" s="78"/>
      <c r="H50" s="78"/>
      <c r="I50" s="78"/>
      <c r="J50" s="78"/>
      <c r="K50" s="78"/>
      <c r="L50" s="78"/>
      <c r="M50" s="78"/>
      <c r="N50" s="78"/>
      <c r="O50" s="78"/>
      <c r="P50" s="78"/>
      <c r="Q50" s="78"/>
      <c r="R50" s="78"/>
      <c r="S50" s="78"/>
      <c r="T50" s="78"/>
    </row>
    <row r="51" spans="1:20" ht="8.4" customHeight="1" x14ac:dyDescent="0.25"/>
    <row r="52" spans="1:20" ht="26.4" x14ac:dyDescent="0.4">
      <c r="A52" s="2" t="s">
        <v>61</v>
      </c>
      <c r="B52" s="4"/>
      <c r="C52" s="4"/>
      <c r="D52" s="4"/>
      <c r="T52" s="37" t="s">
        <v>18</v>
      </c>
    </row>
    <row r="53" spans="1:20" ht="8.4" customHeight="1" x14ac:dyDescent="0.25">
      <c r="A53" s="4"/>
      <c r="B53" s="4"/>
      <c r="C53" s="4"/>
      <c r="D53" s="4"/>
    </row>
    <row r="54" spans="1:20" x14ac:dyDescent="0.25">
      <c r="A54" s="132" t="s">
        <v>43</v>
      </c>
      <c r="B54" s="132"/>
      <c r="C54" s="132"/>
      <c r="D54" s="132"/>
      <c r="E54" s="132"/>
      <c r="F54" s="132"/>
      <c r="G54" s="132"/>
      <c r="H54" s="132"/>
      <c r="I54" s="132"/>
      <c r="J54" s="132"/>
      <c r="K54" s="132" t="s">
        <v>44</v>
      </c>
      <c r="L54" s="132"/>
      <c r="M54" s="132"/>
      <c r="N54" s="132"/>
      <c r="O54" s="132"/>
      <c r="P54" s="132"/>
      <c r="Q54" s="132"/>
      <c r="R54" s="132"/>
      <c r="S54" s="132"/>
      <c r="T54" s="132"/>
    </row>
    <row r="55" spans="1:20" ht="31.5" customHeight="1" x14ac:dyDescent="0.25">
      <c r="A55" s="133" t="s">
        <v>45</v>
      </c>
      <c r="B55" s="133"/>
      <c r="C55" s="133"/>
      <c r="D55" s="133"/>
      <c r="E55" s="133"/>
      <c r="F55" s="133" t="s">
        <v>124</v>
      </c>
      <c r="G55" s="133"/>
      <c r="H55" s="133"/>
      <c r="I55" s="133"/>
      <c r="J55" s="133"/>
      <c r="K55" s="133" t="s">
        <v>45</v>
      </c>
      <c r="L55" s="133"/>
      <c r="M55" s="133"/>
      <c r="N55" s="133"/>
      <c r="O55" s="133"/>
      <c r="P55" s="133" t="s">
        <v>125</v>
      </c>
      <c r="Q55" s="133"/>
      <c r="R55" s="133"/>
      <c r="S55" s="133"/>
      <c r="T55" s="133"/>
    </row>
    <row r="56" spans="1:20" x14ac:dyDescent="0.25">
      <c r="A56" s="129"/>
      <c r="B56" s="130"/>
      <c r="C56" s="130"/>
      <c r="D56" s="130"/>
      <c r="E56" s="131"/>
      <c r="F56" s="129"/>
      <c r="G56" s="130"/>
      <c r="H56" s="130"/>
      <c r="I56" s="130"/>
      <c r="J56" s="131"/>
      <c r="K56" s="129"/>
      <c r="L56" s="130"/>
      <c r="M56" s="130"/>
      <c r="N56" s="130"/>
      <c r="O56" s="131"/>
      <c r="P56" s="129"/>
      <c r="Q56" s="130"/>
      <c r="R56" s="130"/>
      <c r="S56" s="130"/>
      <c r="T56" s="131"/>
    </row>
    <row r="57" spans="1:20" x14ac:dyDescent="0.25">
      <c r="A57" s="129"/>
      <c r="B57" s="130"/>
      <c r="C57" s="130"/>
      <c r="D57" s="130"/>
      <c r="E57" s="131"/>
      <c r="F57" s="129"/>
      <c r="G57" s="130"/>
      <c r="H57" s="130"/>
      <c r="I57" s="130"/>
      <c r="J57" s="131"/>
      <c r="K57" s="129"/>
      <c r="L57" s="130"/>
      <c r="M57" s="130"/>
      <c r="N57" s="130"/>
      <c r="O57" s="131"/>
      <c r="P57" s="129"/>
      <c r="Q57" s="130"/>
      <c r="R57" s="130"/>
      <c r="S57" s="130"/>
      <c r="T57" s="131"/>
    </row>
    <row r="58" spans="1:20" x14ac:dyDescent="0.25">
      <c r="A58" s="129"/>
      <c r="B58" s="130"/>
      <c r="C58" s="130"/>
      <c r="D58" s="130"/>
      <c r="E58" s="131"/>
      <c r="F58" s="129"/>
      <c r="G58" s="130"/>
      <c r="H58" s="130"/>
      <c r="I58" s="130"/>
      <c r="J58" s="131"/>
      <c r="K58" s="129"/>
      <c r="L58" s="130"/>
      <c r="M58" s="130"/>
      <c r="N58" s="130"/>
      <c r="O58" s="131"/>
      <c r="P58" s="129"/>
      <c r="Q58" s="130"/>
      <c r="R58" s="130"/>
      <c r="S58" s="130"/>
      <c r="T58" s="131"/>
    </row>
    <row r="59" spans="1:20" x14ac:dyDescent="0.25">
      <c r="A59" s="129"/>
      <c r="B59" s="130"/>
      <c r="C59" s="130"/>
      <c r="D59" s="130"/>
      <c r="E59" s="131"/>
      <c r="F59" s="129"/>
      <c r="G59" s="130"/>
      <c r="H59" s="130"/>
      <c r="I59" s="130"/>
      <c r="J59" s="131"/>
      <c r="K59" s="129"/>
      <c r="L59" s="130"/>
      <c r="M59" s="130"/>
      <c r="N59" s="130"/>
      <c r="O59" s="131"/>
      <c r="P59" s="129"/>
      <c r="Q59" s="130"/>
      <c r="R59" s="130"/>
      <c r="S59" s="130"/>
      <c r="T59" s="131"/>
    </row>
    <row r="60" spans="1:20" x14ac:dyDescent="0.25">
      <c r="A60" s="129"/>
      <c r="B60" s="130"/>
      <c r="C60" s="130"/>
      <c r="D60" s="130"/>
      <c r="E60" s="131"/>
      <c r="F60" s="129"/>
      <c r="G60" s="130"/>
      <c r="H60" s="130"/>
      <c r="I60" s="130"/>
      <c r="J60" s="131"/>
      <c r="K60" s="129"/>
      <c r="L60" s="130"/>
      <c r="M60" s="130"/>
      <c r="N60" s="130"/>
      <c r="O60" s="131"/>
      <c r="P60" s="129"/>
      <c r="Q60" s="130"/>
      <c r="R60" s="130"/>
      <c r="S60" s="130"/>
      <c r="T60" s="131"/>
    </row>
    <row r="61" spans="1:20" x14ac:dyDescent="0.25">
      <c r="A61" s="129"/>
      <c r="B61" s="130"/>
      <c r="C61" s="130"/>
      <c r="D61" s="130"/>
      <c r="E61" s="131"/>
      <c r="F61" s="129"/>
      <c r="G61" s="130"/>
      <c r="H61" s="130"/>
      <c r="I61" s="130"/>
      <c r="J61" s="131"/>
      <c r="K61" s="129"/>
      <c r="L61" s="130"/>
      <c r="M61" s="130"/>
      <c r="N61" s="130"/>
      <c r="O61" s="131"/>
      <c r="P61" s="129"/>
      <c r="Q61" s="130"/>
      <c r="R61" s="130"/>
      <c r="S61" s="130"/>
      <c r="T61" s="131"/>
    </row>
    <row r="62" spans="1:20" x14ac:dyDescent="0.25">
      <c r="A62" s="129"/>
      <c r="B62" s="130"/>
      <c r="C62" s="130"/>
      <c r="D62" s="130"/>
      <c r="E62" s="131"/>
      <c r="F62" s="129"/>
      <c r="G62" s="130"/>
      <c r="H62" s="130"/>
      <c r="I62" s="130"/>
      <c r="J62" s="131"/>
      <c r="K62" s="129"/>
      <c r="L62" s="130"/>
      <c r="M62" s="130"/>
      <c r="N62" s="130"/>
      <c r="O62" s="131"/>
      <c r="P62" s="129"/>
      <c r="Q62" s="130"/>
      <c r="R62" s="130"/>
      <c r="S62" s="130"/>
      <c r="T62" s="131"/>
    </row>
    <row r="63" spans="1:20" x14ac:dyDescent="0.25">
      <c r="A63" s="129"/>
      <c r="B63" s="130"/>
      <c r="C63" s="130"/>
      <c r="D63" s="130"/>
      <c r="E63" s="131"/>
      <c r="F63" s="129"/>
      <c r="G63" s="130"/>
      <c r="H63" s="130"/>
      <c r="I63" s="130"/>
      <c r="J63" s="131"/>
      <c r="K63" s="129"/>
      <c r="L63" s="130"/>
      <c r="M63" s="130"/>
      <c r="N63" s="130"/>
      <c r="O63" s="131"/>
      <c r="P63" s="129"/>
      <c r="Q63" s="130"/>
      <c r="R63" s="130"/>
      <c r="S63" s="130"/>
      <c r="T63" s="131"/>
    </row>
    <row r="64" spans="1:20" x14ac:dyDescent="0.25">
      <c r="A64" s="129"/>
      <c r="B64" s="130"/>
      <c r="C64" s="130"/>
      <c r="D64" s="130"/>
      <c r="E64" s="131"/>
      <c r="F64" s="129"/>
      <c r="G64" s="130"/>
      <c r="H64" s="130"/>
      <c r="I64" s="130"/>
      <c r="J64" s="131"/>
      <c r="K64" s="129"/>
      <c r="L64" s="130"/>
      <c r="M64" s="130"/>
      <c r="N64" s="130"/>
      <c r="O64" s="131"/>
      <c r="P64" s="129"/>
      <c r="Q64" s="130"/>
      <c r="R64" s="130"/>
      <c r="S64" s="130"/>
      <c r="T64" s="131"/>
    </row>
    <row r="65" spans="1:20" x14ac:dyDescent="0.25">
      <c r="A65" s="129"/>
      <c r="B65" s="130"/>
      <c r="C65" s="130"/>
      <c r="D65" s="130"/>
      <c r="E65" s="131"/>
      <c r="F65" s="129"/>
      <c r="G65" s="130"/>
      <c r="H65" s="130"/>
      <c r="I65" s="130"/>
      <c r="J65" s="131"/>
      <c r="K65" s="129"/>
      <c r="L65" s="130"/>
      <c r="M65" s="130"/>
      <c r="N65" s="130"/>
      <c r="O65" s="131"/>
      <c r="P65" s="129"/>
      <c r="Q65" s="130"/>
      <c r="R65" s="130"/>
      <c r="S65" s="130"/>
      <c r="T65" s="131"/>
    </row>
    <row r="66" spans="1:20" ht="16.8" x14ac:dyDescent="0.3">
      <c r="A66" s="102" t="s">
        <v>65</v>
      </c>
      <c r="B66" s="103"/>
      <c r="C66" s="103"/>
      <c r="D66" s="103"/>
      <c r="E66" s="104"/>
      <c r="F66" s="136" t="str">
        <f>IF(A56=0," ",(RSQ(A56:A65,F56:F65)))</f>
        <v xml:space="preserve"> </v>
      </c>
      <c r="G66" s="137"/>
      <c r="H66" s="137"/>
      <c r="I66" s="137"/>
      <c r="J66" s="138"/>
      <c r="K66" s="38"/>
      <c r="L66" s="25"/>
      <c r="M66" s="25"/>
      <c r="N66" s="25"/>
      <c r="O66" s="26"/>
      <c r="P66" s="136" t="str">
        <f>IF(K56=0," ",(RSQ(K56:K65,P56:P65)))</f>
        <v xml:space="preserve"> </v>
      </c>
      <c r="Q66" s="137"/>
      <c r="R66" s="137"/>
      <c r="S66" s="137"/>
      <c r="T66" s="138"/>
    </row>
    <row r="67" spans="1:20" x14ac:dyDescent="0.25">
      <c r="B67" s="4"/>
      <c r="C67" s="4"/>
      <c r="D67" s="4"/>
    </row>
  </sheetData>
  <sheetProtection algorithmName="SHA-512" hashValue="kmIx/xAEW8Vi3hqYR+6/bulX8Ds9dObSu/pvQy4SRSQ+xoO5IhZ/A0//dT5bmyg2bZn/z1P2tH+gT+GWwlEV3g==" saltValue="b6Lmrkr2BDQzoGTIpDrDEQ==" spinCount="100000" sheet="1" objects="1" scenarios="1"/>
  <mergeCells count="113">
    <mergeCell ref="A65:E65"/>
    <mergeCell ref="F65:J65"/>
    <mergeCell ref="K65:O65"/>
    <mergeCell ref="P65:T65"/>
    <mergeCell ref="A66:E66"/>
    <mergeCell ref="F66:J66"/>
    <mergeCell ref="P66:T66"/>
    <mergeCell ref="A63:E63"/>
    <mergeCell ref="F63:J63"/>
    <mergeCell ref="K63:O63"/>
    <mergeCell ref="P63:T63"/>
    <mergeCell ref="A64:E64"/>
    <mergeCell ref="F64:J64"/>
    <mergeCell ref="K64:O64"/>
    <mergeCell ref="P64:T64"/>
    <mergeCell ref="A61:E61"/>
    <mergeCell ref="F61:J61"/>
    <mergeCell ref="K61:O61"/>
    <mergeCell ref="P61:T61"/>
    <mergeCell ref="A62:E62"/>
    <mergeCell ref="F62:J62"/>
    <mergeCell ref="K62:O62"/>
    <mergeCell ref="P62:T62"/>
    <mergeCell ref="A59:E59"/>
    <mergeCell ref="F59:J59"/>
    <mergeCell ref="K59:O59"/>
    <mergeCell ref="P59:T59"/>
    <mergeCell ref="A60:E60"/>
    <mergeCell ref="F60:J60"/>
    <mergeCell ref="K60:O60"/>
    <mergeCell ref="P60:T60"/>
    <mergeCell ref="A57:E57"/>
    <mergeCell ref="F57:J57"/>
    <mergeCell ref="K57:O57"/>
    <mergeCell ref="P57:T57"/>
    <mergeCell ref="A58:E58"/>
    <mergeCell ref="F58:J58"/>
    <mergeCell ref="K58:O58"/>
    <mergeCell ref="P58:T58"/>
    <mergeCell ref="A55:E55"/>
    <mergeCell ref="F55:J55"/>
    <mergeCell ref="K55:O55"/>
    <mergeCell ref="P55:T55"/>
    <mergeCell ref="A56:E56"/>
    <mergeCell ref="F56:J56"/>
    <mergeCell ref="K56:O56"/>
    <mergeCell ref="P56:T56"/>
    <mergeCell ref="A46:E46"/>
    <mergeCell ref="F48:T48"/>
    <mergeCell ref="F49:T49"/>
    <mergeCell ref="A50:T50"/>
    <mergeCell ref="A54:J54"/>
    <mergeCell ref="K54:T54"/>
    <mergeCell ref="A44:E44"/>
    <mergeCell ref="F44:G44"/>
    <mergeCell ref="K44:L44"/>
    <mergeCell ref="P44:Q44"/>
    <mergeCell ref="A45:E45"/>
    <mergeCell ref="F45:G45"/>
    <mergeCell ref="K45:L45"/>
    <mergeCell ref="A42:E42"/>
    <mergeCell ref="F42:G42"/>
    <mergeCell ref="K42:L42"/>
    <mergeCell ref="A43:E43"/>
    <mergeCell ref="F43:G43"/>
    <mergeCell ref="K43:L43"/>
    <mergeCell ref="A40:E40"/>
    <mergeCell ref="F40:G40"/>
    <mergeCell ref="K40:L40"/>
    <mergeCell ref="A41:E41"/>
    <mergeCell ref="F41:G41"/>
    <mergeCell ref="K41:L41"/>
    <mergeCell ref="A38:E38"/>
    <mergeCell ref="F38:G38"/>
    <mergeCell ref="K38:L38"/>
    <mergeCell ref="A39:E39"/>
    <mergeCell ref="F39:G39"/>
    <mergeCell ref="K39:L39"/>
    <mergeCell ref="A35:E35"/>
    <mergeCell ref="F35:G35"/>
    <mergeCell ref="A37:E37"/>
    <mergeCell ref="F37:J37"/>
    <mergeCell ref="K37:O37"/>
    <mergeCell ref="K35:O35"/>
    <mergeCell ref="P37:T37"/>
    <mergeCell ref="A33:E33"/>
    <mergeCell ref="F33:G33"/>
    <mergeCell ref="K33:O33"/>
    <mergeCell ref="P33:Q33"/>
    <mergeCell ref="A34:E34"/>
    <mergeCell ref="F34:G34"/>
    <mergeCell ref="K34:O34"/>
    <mergeCell ref="P34:Q34"/>
    <mergeCell ref="P35:Q35"/>
    <mergeCell ref="A32:E32"/>
    <mergeCell ref="F32:G32"/>
    <mergeCell ref="P32:Q32"/>
    <mergeCell ref="G20:T20"/>
    <mergeCell ref="G22:T22"/>
    <mergeCell ref="G23:T23"/>
    <mergeCell ref="G25:T25"/>
    <mergeCell ref="G26:T26"/>
    <mergeCell ref="A30:E30"/>
    <mergeCell ref="F30:J30"/>
    <mergeCell ref="F1:T1"/>
    <mergeCell ref="G14:T14"/>
    <mergeCell ref="G16:T16"/>
    <mergeCell ref="G17:T17"/>
    <mergeCell ref="G18:T18"/>
    <mergeCell ref="G19:T19"/>
    <mergeCell ref="A31:E31"/>
    <mergeCell ref="F31:G31"/>
    <mergeCell ref="P31:Q31"/>
  </mergeCells>
  <pageMargins left="0.9055118110236221" right="0.47244094488188981" top="1.3779527559055118" bottom="0.78740157480314965" header="0.31496062992125984" footer="0.31496062992125984"/>
  <pageSetup paperSize="9" orientation="portrait" verticalDpi="1200" r:id="rId1"/>
  <headerFooter>
    <oddHeader xml:space="preserve">&amp;L&amp;G&amp;R&amp;12Formulario di verifica dell'ermeticità all'aria
Versione MZ 2024.3
</oddHeader>
    <oddFooter>&amp;R Pagina &amp;P</oddFooter>
  </headerFooter>
  <rowBreaks count="1" manualBreakCount="1">
    <brk id="49" max="16383" man="1"/>
  </rowBreaks>
  <drawing r:id="rId2"/>
  <legacyDrawingHF r:id="rId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2228EA-A9EB-4AB6-B3A1-AE934BBCC8C2}">
  <sheetPr codeName="Foglio17">
    <tabColor theme="3" tint="0.59999389629810485"/>
  </sheetPr>
  <dimension ref="A1:V67"/>
  <sheetViews>
    <sheetView view="pageLayout" zoomScaleNormal="100" workbookViewId="0">
      <selection activeCell="T6" sqref="T6"/>
    </sheetView>
  </sheetViews>
  <sheetFormatPr baseColWidth="10" defaultColWidth="11.44140625" defaultRowHeight="13.8" x14ac:dyDescent="0.25"/>
  <cols>
    <col min="1" max="4" width="4.33203125" style="1" customWidth="1"/>
    <col min="5" max="5" width="6.44140625" style="1" customWidth="1"/>
    <col min="6" max="19" width="4.33203125" style="1" customWidth="1"/>
    <col min="20" max="20" width="3.5546875" style="1" customWidth="1"/>
    <col min="21" max="22" width="11.44140625" style="1" hidden="1" customWidth="1"/>
    <col min="23" max="24" width="11.44140625" style="1" customWidth="1"/>
    <col min="25" max="16384" width="11.44140625" style="1"/>
  </cols>
  <sheetData>
    <row r="1" spans="1:20" x14ac:dyDescent="0.25">
      <c r="A1" s="1" t="s">
        <v>86</v>
      </c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</row>
    <row r="2" spans="1:20" ht="7.5" customHeight="1" x14ac:dyDescent="0.25"/>
    <row r="3" spans="1:20" ht="15.6" x14ac:dyDescent="0.3">
      <c r="A3" s="5" t="s">
        <v>178</v>
      </c>
    </row>
    <row r="4" spans="1:20" ht="7.5" customHeight="1" x14ac:dyDescent="0.25"/>
    <row r="5" spans="1:20" x14ac:dyDescent="0.25">
      <c r="A5" s="1" t="s">
        <v>51</v>
      </c>
      <c r="F5" s="70"/>
      <c r="G5" s="4" t="s">
        <v>177</v>
      </c>
    </row>
    <row r="6" spans="1:20" x14ac:dyDescent="0.25">
      <c r="A6" s="1" t="s">
        <v>52</v>
      </c>
      <c r="F6" s="70"/>
      <c r="G6" s="4" t="s">
        <v>50</v>
      </c>
    </row>
    <row r="7" spans="1:20" x14ac:dyDescent="0.25">
      <c r="F7" s="70"/>
      <c r="G7" s="4" t="s">
        <v>179</v>
      </c>
    </row>
    <row r="8" spans="1:20" ht="7.5" customHeight="1" x14ac:dyDescent="0.25"/>
    <row r="9" spans="1:20" x14ac:dyDescent="0.25">
      <c r="A9" s="1" t="s">
        <v>49</v>
      </c>
      <c r="F9" s="70"/>
      <c r="G9" s="4" t="s">
        <v>53</v>
      </c>
    </row>
    <row r="10" spans="1:20" x14ac:dyDescent="0.25">
      <c r="A10" s="1" t="s">
        <v>48</v>
      </c>
      <c r="F10" s="70"/>
      <c r="G10" s="4" t="s">
        <v>180</v>
      </c>
    </row>
    <row r="11" spans="1:20" x14ac:dyDescent="0.25">
      <c r="F11" s="70"/>
      <c r="G11" s="4" t="s">
        <v>54</v>
      </c>
    </row>
    <row r="12" spans="1:20" ht="15" customHeight="1" x14ac:dyDescent="0.3">
      <c r="F12" s="70"/>
      <c r="G12" s="66" t="s">
        <v>192</v>
      </c>
      <c r="H12"/>
    </row>
    <row r="13" spans="1:20" ht="7.5" customHeight="1" x14ac:dyDescent="0.3">
      <c r="G13"/>
      <c r="H13" s="4"/>
    </row>
    <row r="14" spans="1:20" x14ac:dyDescent="0.25">
      <c r="A14" s="1" t="s">
        <v>193</v>
      </c>
      <c r="F14" s="70"/>
      <c r="G14" s="101" t="s">
        <v>194</v>
      </c>
      <c r="H14" s="101"/>
      <c r="I14" s="101"/>
      <c r="J14" s="101"/>
      <c r="K14" s="101"/>
      <c r="L14" s="101"/>
      <c r="M14" s="101"/>
      <c r="N14" s="101"/>
      <c r="O14" s="101"/>
      <c r="P14" s="101"/>
      <c r="Q14" s="101"/>
      <c r="R14" s="101"/>
      <c r="S14" s="101"/>
      <c r="T14" s="101"/>
    </row>
    <row r="15" spans="1:20" ht="7.5" customHeight="1" x14ac:dyDescent="0.25"/>
    <row r="16" spans="1:20" x14ac:dyDescent="0.25">
      <c r="A16" s="1" t="s">
        <v>41</v>
      </c>
      <c r="F16" s="70"/>
      <c r="G16" s="101" t="s">
        <v>183</v>
      </c>
      <c r="H16" s="101"/>
      <c r="I16" s="101"/>
      <c r="J16" s="101"/>
      <c r="K16" s="101"/>
      <c r="L16" s="101"/>
      <c r="M16" s="101"/>
      <c r="N16" s="101"/>
      <c r="O16" s="101"/>
      <c r="P16" s="101"/>
      <c r="Q16" s="101"/>
      <c r="R16" s="101"/>
      <c r="S16" s="101"/>
      <c r="T16" s="101"/>
    </row>
    <row r="17" spans="1:22" x14ac:dyDescent="0.25">
      <c r="F17" s="70"/>
      <c r="G17" s="101" t="s">
        <v>184</v>
      </c>
      <c r="H17" s="101"/>
      <c r="I17" s="101"/>
      <c r="J17" s="101"/>
      <c r="K17" s="101"/>
      <c r="L17" s="101"/>
      <c r="M17" s="101"/>
      <c r="N17" s="101"/>
      <c r="O17" s="101"/>
      <c r="P17" s="101"/>
      <c r="Q17" s="101"/>
      <c r="R17" s="101"/>
      <c r="S17" s="101"/>
      <c r="T17" s="101"/>
    </row>
    <row r="18" spans="1:22" x14ac:dyDescent="0.25">
      <c r="F18" s="70"/>
      <c r="G18" s="101" t="s">
        <v>185</v>
      </c>
      <c r="H18" s="101"/>
      <c r="I18" s="101"/>
      <c r="J18" s="101"/>
      <c r="K18" s="101"/>
      <c r="L18" s="101"/>
      <c r="M18" s="101"/>
      <c r="N18" s="101"/>
      <c r="O18" s="101"/>
      <c r="P18" s="101"/>
      <c r="Q18" s="101"/>
      <c r="R18" s="101"/>
      <c r="S18" s="101"/>
      <c r="T18" s="101"/>
    </row>
    <row r="19" spans="1:22" x14ac:dyDescent="0.25">
      <c r="F19" s="70"/>
      <c r="G19" s="101" t="s">
        <v>186</v>
      </c>
      <c r="H19" s="101"/>
      <c r="I19" s="101"/>
      <c r="J19" s="101"/>
      <c r="K19" s="101"/>
      <c r="L19" s="101"/>
      <c r="M19" s="101"/>
      <c r="N19" s="101"/>
      <c r="O19" s="101"/>
      <c r="P19" s="101"/>
      <c r="Q19" s="101"/>
      <c r="R19" s="101"/>
      <c r="S19" s="101"/>
      <c r="T19" s="101"/>
    </row>
    <row r="20" spans="1:22" x14ac:dyDescent="0.25">
      <c r="F20" s="70"/>
      <c r="G20" s="101" t="s">
        <v>187</v>
      </c>
      <c r="H20" s="101"/>
      <c r="I20" s="101"/>
      <c r="J20" s="101"/>
      <c r="K20" s="101"/>
      <c r="L20" s="101"/>
      <c r="M20" s="101"/>
      <c r="N20" s="101"/>
      <c r="O20" s="101"/>
      <c r="P20" s="101"/>
      <c r="Q20" s="101"/>
      <c r="R20" s="101"/>
      <c r="S20" s="101"/>
      <c r="T20" s="101"/>
    </row>
    <row r="21" spans="1:22" ht="7.5" customHeight="1" x14ac:dyDescent="0.25">
      <c r="G21" s="4"/>
    </row>
    <row r="22" spans="1:22" x14ac:dyDescent="0.25">
      <c r="A22" s="1" t="s">
        <v>40</v>
      </c>
      <c r="F22" s="70"/>
      <c r="G22" s="101" t="s">
        <v>114</v>
      </c>
      <c r="H22" s="101"/>
      <c r="I22" s="101"/>
      <c r="J22" s="101"/>
      <c r="K22" s="101"/>
      <c r="L22" s="101"/>
      <c r="M22" s="101"/>
      <c r="N22" s="101"/>
      <c r="O22" s="101"/>
      <c r="P22" s="101"/>
      <c r="Q22" s="101"/>
      <c r="R22" s="101"/>
      <c r="S22" s="101"/>
      <c r="T22" s="101"/>
    </row>
    <row r="23" spans="1:22" x14ac:dyDescent="0.25">
      <c r="F23" s="70"/>
      <c r="G23" s="101" t="s">
        <v>188</v>
      </c>
      <c r="H23" s="101"/>
      <c r="I23" s="101"/>
      <c r="J23" s="101"/>
      <c r="K23" s="101"/>
      <c r="L23" s="101"/>
      <c r="M23" s="101"/>
      <c r="N23" s="101"/>
      <c r="O23" s="101"/>
      <c r="P23" s="101"/>
      <c r="Q23" s="101"/>
      <c r="R23" s="101"/>
      <c r="S23" s="101"/>
      <c r="T23" s="101"/>
    </row>
    <row r="24" spans="1:22" ht="7.5" customHeight="1" x14ac:dyDescent="0.25">
      <c r="G24" s="66"/>
      <c r="H24" s="66"/>
      <c r="I24" s="66"/>
      <c r="J24" s="66"/>
      <c r="K24" s="66"/>
      <c r="L24" s="66"/>
      <c r="M24" s="66"/>
      <c r="N24" s="66"/>
      <c r="O24" s="66"/>
      <c r="P24" s="66"/>
      <c r="Q24" s="66"/>
      <c r="R24" s="66"/>
      <c r="S24" s="66"/>
      <c r="T24" s="66"/>
    </row>
    <row r="25" spans="1:22" x14ac:dyDescent="0.25">
      <c r="A25" s="1" t="s">
        <v>195</v>
      </c>
      <c r="F25" s="63"/>
      <c r="G25" s="101" t="s">
        <v>190</v>
      </c>
      <c r="H25" s="101"/>
      <c r="I25" s="101"/>
      <c r="J25" s="101"/>
      <c r="K25" s="101"/>
      <c r="L25" s="101"/>
      <c r="M25" s="101"/>
      <c r="N25" s="101"/>
      <c r="O25" s="101"/>
      <c r="P25" s="101"/>
      <c r="Q25" s="101"/>
      <c r="R25" s="101"/>
      <c r="S25" s="101"/>
      <c r="T25" s="101"/>
    </row>
    <row r="26" spans="1:22" x14ac:dyDescent="0.25">
      <c r="F26" s="63"/>
      <c r="G26" s="101" t="s">
        <v>191</v>
      </c>
      <c r="H26" s="101"/>
      <c r="I26" s="101"/>
      <c r="J26" s="101"/>
      <c r="K26" s="101"/>
      <c r="L26" s="101"/>
      <c r="M26" s="101"/>
      <c r="N26" s="101"/>
      <c r="O26" s="101"/>
      <c r="P26" s="101"/>
      <c r="Q26" s="101"/>
      <c r="R26" s="101"/>
      <c r="S26" s="101"/>
      <c r="T26" s="101"/>
    </row>
    <row r="28" spans="1:22" x14ac:dyDescent="0.25">
      <c r="A28" s="17" t="s">
        <v>27</v>
      </c>
    </row>
    <row r="29" spans="1:22" x14ac:dyDescent="0.25">
      <c r="A29" s="17"/>
    </row>
    <row r="30" spans="1:22" ht="18.600000000000001" customHeight="1" x14ac:dyDescent="0.25">
      <c r="A30" s="102" t="s">
        <v>28</v>
      </c>
      <c r="B30" s="103"/>
      <c r="C30" s="103"/>
      <c r="D30" s="103"/>
      <c r="E30" s="104"/>
      <c r="F30" s="107"/>
      <c r="G30" s="108"/>
      <c r="H30" s="108"/>
      <c r="I30" s="108"/>
      <c r="J30" s="109"/>
    </row>
    <row r="31" spans="1:22" ht="17.399999999999999" x14ac:dyDescent="0.35">
      <c r="A31" s="102" t="s">
        <v>196</v>
      </c>
      <c r="B31" s="103"/>
      <c r="C31" s="103"/>
      <c r="D31" s="103"/>
      <c r="E31" s="104"/>
      <c r="F31" s="105"/>
      <c r="G31" s="106"/>
      <c r="H31" s="25" t="s">
        <v>6</v>
      </c>
      <c r="I31" s="25"/>
      <c r="J31" s="26"/>
      <c r="K31" s="27" t="s">
        <v>32</v>
      </c>
      <c r="L31" s="25"/>
      <c r="M31" s="25"/>
      <c r="N31" s="25"/>
      <c r="O31" s="26"/>
      <c r="P31" s="105"/>
      <c r="Q31" s="106"/>
      <c r="R31" s="25" t="s">
        <v>13</v>
      </c>
      <c r="S31" s="25"/>
      <c r="T31" s="26"/>
      <c r="U31" s="1">
        <f>IF(Verifica!$F$31="Minergie",V31,IF(Verifica!$F$31="Minergie-P",V32,IF(Verifica!$F$31="Minergie-A",V33,0)))</f>
        <v>0</v>
      </c>
      <c r="V31" s="1">
        <f>IF(Verifica!$F$33="Nuove costruzioni",(F31*1.2+F33*12+F34*6)/(F31+F33+F34),IF(Verifica!$F$33="Ammodernamenti",(F32*1.6+F33*12+F34*6)/SUM(F32:F34),IF(Verifica!$F$33="Nuove costruzioni / Ammodernamenti",(F31*0.8+F32*1.6+F33*12+F34*6)/SUM(F31:F34),0)))</f>
        <v>0</v>
      </c>
    </row>
    <row r="32" spans="1:22" ht="17.399999999999999" x14ac:dyDescent="0.35">
      <c r="A32" s="102" t="s">
        <v>197</v>
      </c>
      <c r="B32" s="103"/>
      <c r="C32" s="103"/>
      <c r="D32" s="103"/>
      <c r="E32" s="104"/>
      <c r="F32" s="105"/>
      <c r="G32" s="106"/>
      <c r="H32" s="25" t="s">
        <v>6</v>
      </c>
      <c r="I32" s="25"/>
      <c r="J32" s="26"/>
      <c r="K32" s="27" t="s">
        <v>30</v>
      </c>
      <c r="L32" s="25"/>
      <c r="M32" s="25"/>
      <c r="N32" s="25"/>
      <c r="O32" s="26"/>
      <c r="P32" s="105"/>
      <c r="Q32" s="106"/>
      <c r="R32" s="25" t="s">
        <v>13</v>
      </c>
      <c r="S32" s="25"/>
      <c r="T32" s="26"/>
      <c r="V32" s="1">
        <f>IF(Verifica!$F$33="Nuove costruzioni",(F31*0.8+F33*12+F34*6)/(F31+F33+F34),IF(Verifica!$F$33="Ammodernamenti",(F32*1.6+F33*12+F34*6)/SUM(F32:F34),IF(Verifica!$F$33="Nuove costruzioni / Ammodernamenti",(F31*0.8+F32*1.6+F33*12+F34*6)/SUM(F31:F34),0)))</f>
        <v>0</v>
      </c>
    </row>
    <row r="33" spans="1:22" ht="16.2" x14ac:dyDescent="0.25">
      <c r="A33" s="102" t="s">
        <v>198</v>
      </c>
      <c r="B33" s="103"/>
      <c r="C33" s="103"/>
      <c r="D33" s="103"/>
      <c r="E33" s="104"/>
      <c r="F33" s="105"/>
      <c r="G33" s="106"/>
      <c r="H33" s="25" t="s">
        <v>6</v>
      </c>
      <c r="I33" s="25"/>
      <c r="J33" s="26"/>
      <c r="K33" s="102" t="s">
        <v>29</v>
      </c>
      <c r="L33" s="103"/>
      <c r="M33" s="103"/>
      <c r="N33" s="103"/>
      <c r="O33" s="104"/>
      <c r="P33" s="105"/>
      <c r="Q33" s="106"/>
      <c r="R33" s="25" t="s">
        <v>14</v>
      </c>
      <c r="S33" s="25"/>
      <c r="T33" s="26"/>
      <c r="V33" s="1">
        <f>IF(Verifica!$F$33="Nuove costruzioni",(F31*0.8+F33*12+F34*6)/(F31+F33+F34),IF(Verifica!$F$33="Ammodernamenti",(F32*1.6+F33*12+F34*6)/SUM(F32:F34),IF(Verifica!$F$33="Nuove costruzioni / Ammodernamenti",(F31*0.8+F32*1.6+F33*12+F34*6)/SUM(F31:F34),0)))</f>
        <v>0</v>
      </c>
    </row>
    <row r="34" spans="1:22" ht="16.2" x14ac:dyDescent="0.25">
      <c r="A34" s="102" t="s">
        <v>199</v>
      </c>
      <c r="B34" s="103"/>
      <c r="C34" s="103"/>
      <c r="D34" s="103"/>
      <c r="E34" s="104"/>
      <c r="F34" s="105"/>
      <c r="G34" s="106"/>
      <c r="H34" s="25" t="s">
        <v>6</v>
      </c>
      <c r="I34" s="25"/>
      <c r="J34" s="26"/>
      <c r="K34" s="102" t="s">
        <v>31</v>
      </c>
      <c r="L34" s="103"/>
      <c r="M34" s="103"/>
      <c r="N34" s="103"/>
      <c r="O34" s="104"/>
      <c r="P34" s="105"/>
      <c r="Q34" s="106"/>
      <c r="R34" s="25" t="s">
        <v>7</v>
      </c>
      <c r="S34" s="25"/>
      <c r="T34" s="26"/>
    </row>
    <row r="35" spans="1:22" ht="16.2" x14ac:dyDescent="0.35">
      <c r="A35" s="102" t="s">
        <v>209</v>
      </c>
      <c r="B35" s="103"/>
      <c r="C35" s="103"/>
      <c r="D35" s="103"/>
      <c r="E35" s="104"/>
      <c r="F35" s="113" t="str">
        <f>IF(F31=0," ",SUM(F31:G34))</f>
        <v xml:space="preserve"> </v>
      </c>
      <c r="G35" s="114"/>
      <c r="H35" s="25" t="s">
        <v>6</v>
      </c>
      <c r="I35" s="25"/>
      <c r="J35" s="26"/>
      <c r="K35" s="102" t="s">
        <v>115</v>
      </c>
      <c r="L35" s="103"/>
      <c r="M35" s="103"/>
      <c r="N35" s="103"/>
      <c r="O35" s="104"/>
      <c r="P35" s="105"/>
      <c r="Q35" s="106"/>
      <c r="R35" s="25" t="s">
        <v>208</v>
      </c>
      <c r="S35" s="25"/>
      <c r="T35" s="26"/>
    </row>
    <row r="37" spans="1:22" x14ac:dyDescent="0.25">
      <c r="A37" s="102"/>
      <c r="B37" s="103"/>
      <c r="C37" s="103"/>
      <c r="D37" s="103"/>
      <c r="E37" s="104"/>
      <c r="F37" s="110" t="s">
        <v>42</v>
      </c>
      <c r="G37" s="111"/>
      <c r="H37" s="111"/>
      <c r="I37" s="111"/>
      <c r="J37" s="112"/>
      <c r="K37" s="110" t="s">
        <v>33</v>
      </c>
      <c r="L37" s="111"/>
      <c r="M37" s="111"/>
      <c r="N37" s="111"/>
      <c r="O37" s="112"/>
      <c r="P37" s="110" t="s">
        <v>200</v>
      </c>
      <c r="Q37" s="111"/>
      <c r="R37" s="111"/>
      <c r="S37" s="111"/>
      <c r="T37" s="112"/>
    </row>
    <row r="38" spans="1:22" ht="16.2" x14ac:dyDescent="0.35">
      <c r="A38" s="102" t="s">
        <v>39</v>
      </c>
      <c r="B38" s="103"/>
      <c r="C38" s="103"/>
      <c r="D38" s="103"/>
      <c r="E38" s="104"/>
      <c r="F38" s="105"/>
      <c r="G38" s="106"/>
      <c r="H38" s="25" t="s">
        <v>8</v>
      </c>
      <c r="I38" s="25"/>
      <c r="J38" s="26"/>
      <c r="K38" s="105"/>
      <c r="L38" s="106"/>
      <c r="M38" s="25" t="s">
        <v>8</v>
      </c>
      <c r="N38" s="25"/>
      <c r="O38" s="26"/>
      <c r="P38" s="20"/>
      <c r="T38" s="21"/>
    </row>
    <row r="39" spans="1:22" ht="17.399999999999999" x14ac:dyDescent="0.35">
      <c r="A39" s="102" t="s">
        <v>38</v>
      </c>
      <c r="B39" s="103"/>
      <c r="C39" s="103"/>
      <c r="D39" s="103"/>
      <c r="E39" s="104"/>
      <c r="F39" s="105"/>
      <c r="G39" s="106"/>
      <c r="H39" s="25" t="s">
        <v>9</v>
      </c>
      <c r="I39" s="25"/>
      <c r="J39" s="26"/>
      <c r="K39" s="105"/>
      <c r="L39" s="106"/>
      <c r="M39" s="25" t="s">
        <v>9</v>
      </c>
      <c r="N39" s="25"/>
      <c r="O39" s="26"/>
      <c r="P39" s="20"/>
      <c r="T39" s="21"/>
    </row>
    <row r="40" spans="1:22" ht="16.2" x14ac:dyDescent="0.25">
      <c r="A40" s="120" t="s">
        <v>201</v>
      </c>
      <c r="B40" s="121"/>
      <c r="C40" s="121"/>
      <c r="D40" s="121"/>
      <c r="E40" s="122"/>
      <c r="F40" s="125"/>
      <c r="G40" s="126"/>
      <c r="H40" s="1" t="s">
        <v>10</v>
      </c>
      <c r="J40" s="21"/>
      <c r="K40" s="125"/>
      <c r="L40" s="126"/>
      <c r="M40" s="1" t="s">
        <v>10</v>
      </c>
      <c r="O40" s="21"/>
      <c r="P40" s="20"/>
      <c r="T40" s="21"/>
    </row>
    <row r="41" spans="1:22" x14ac:dyDescent="0.25">
      <c r="A41" s="115" t="s">
        <v>36</v>
      </c>
      <c r="B41" s="116"/>
      <c r="C41" s="116"/>
      <c r="D41" s="116"/>
      <c r="E41" s="117"/>
      <c r="F41" s="118"/>
      <c r="G41" s="119"/>
      <c r="H41" s="3"/>
      <c r="I41" s="3"/>
      <c r="J41" s="23"/>
      <c r="K41" s="118"/>
      <c r="L41" s="119"/>
      <c r="M41" s="3"/>
      <c r="N41" s="3"/>
      <c r="O41" s="23"/>
      <c r="P41" s="20"/>
      <c r="T41" s="21"/>
    </row>
    <row r="42" spans="1:22" x14ac:dyDescent="0.25">
      <c r="A42" s="120" t="s">
        <v>37</v>
      </c>
      <c r="B42" s="121"/>
      <c r="C42" s="121"/>
      <c r="D42" s="121"/>
      <c r="E42" s="122"/>
      <c r="F42" s="123"/>
      <c r="G42" s="124"/>
      <c r="H42" s="1" t="s">
        <v>10</v>
      </c>
      <c r="J42" s="21"/>
      <c r="K42" s="123"/>
      <c r="L42" s="124"/>
      <c r="M42" s="1" t="s">
        <v>10</v>
      </c>
      <c r="O42" s="21"/>
      <c r="P42" s="20"/>
      <c r="T42" s="21"/>
    </row>
    <row r="43" spans="1:22" x14ac:dyDescent="0.25">
      <c r="A43" s="115" t="s">
        <v>4</v>
      </c>
      <c r="B43" s="116"/>
      <c r="C43" s="116"/>
      <c r="D43" s="116"/>
      <c r="E43" s="117"/>
      <c r="F43" s="118"/>
      <c r="G43" s="119"/>
      <c r="H43" s="3"/>
      <c r="I43" s="3"/>
      <c r="J43" s="23"/>
      <c r="K43" s="118"/>
      <c r="L43" s="119"/>
      <c r="M43" s="3"/>
      <c r="N43" s="3"/>
      <c r="O43" s="23"/>
      <c r="P43" s="20"/>
      <c r="T43" s="21"/>
    </row>
    <row r="44" spans="1:22" ht="16.2" x14ac:dyDescent="0.35">
      <c r="A44" s="120" t="s">
        <v>116</v>
      </c>
      <c r="B44" s="121"/>
      <c r="C44" s="121"/>
      <c r="D44" s="121"/>
      <c r="E44" s="122"/>
      <c r="F44" s="127" t="str">
        <f>IF(F38=0," ",F38/SUM(F31:G34))</f>
        <v xml:space="preserve"> </v>
      </c>
      <c r="G44" s="128"/>
      <c r="H44" s="1" t="s">
        <v>0</v>
      </c>
      <c r="J44" s="21"/>
      <c r="K44" s="127" t="str">
        <f>IF(K38=0," ",K38/SUM(F31:G34))</f>
        <v xml:space="preserve"> </v>
      </c>
      <c r="L44" s="128"/>
      <c r="M44" s="1" t="s">
        <v>0</v>
      </c>
      <c r="O44" s="21"/>
      <c r="P44" s="127" t="str">
        <f>IF(F38=0," ",(F44+K44)/2)</f>
        <v xml:space="preserve"> </v>
      </c>
      <c r="Q44" s="128"/>
      <c r="R44" s="29" t="s">
        <v>0</v>
      </c>
      <c r="S44" s="19"/>
      <c r="T44" s="24"/>
    </row>
    <row r="45" spans="1:22" ht="15" x14ac:dyDescent="0.35">
      <c r="A45" s="115" t="s">
        <v>117</v>
      </c>
      <c r="B45" s="116"/>
      <c r="C45" s="116"/>
      <c r="D45" s="116"/>
      <c r="E45" s="117"/>
      <c r="F45" s="118"/>
      <c r="G45" s="119"/>
      <c r="H45" s="3"/>
      <c r="I45" s="3"/>
      <c r="J45" s="23"/>
      <c r="K45" s="118"/>
      <c r="L45" s="119"/>
      <c r="M45" s="3"/>
      <c r="N45" s="3"/>
      <c r="O45" s="23"/>
      <c r="P45" s="22"/>
      <c r="Q45" s="3"/>
      <c r="R45" s="28"/>
      <c r="S45" s="3"/>
      <c r="T45" s="23"/>
    </row>
    <row r="46" spans="1:22" x14ac:dyDescent="0.25">
      <c r="A46" s="102" t="s">
        <v>35</v>
      </c>
      <c r="B46" s="103"/>
      <c r="C46" s="103"/>
      <c r="D46" s="103"/>
      <c r="E46" s="104"/>
      <c r="F46" s="22" t="s">
        <v>12</v>
      </c>
      <c r="G46" s="35"/>
      <c r="H46" s="3" t="s">
        <v>11</v>
      </c>
      <c r="I46" s="3"/>
      <c r="J46" s="23"/>
      <c r="K46" s="22" t="s">
        <v>12</v>
      </c>
      <c r="L46" s="35"/>
      <c r="M46" s="3" t="s">
        <v>11</v>
      </c>
      <c r="N46" s="3"/>
      <c r="O46" s="23"/>
      <c r="P46" s="22" t="s">
        <v>12</v>
      </c>
      <c r="Q46" s="35"/>
      <c r="R46" s="3" t="s">
        <v>11</v>
      </c>
      <c r="S46" s="3"/>
      <c r="T46" s="23"/>
    </row>
    <row r="48" spans="1:22" ht="27" customHeight="1" x14ac:dyDescent="0.25">
      <c r="A48" s="18" t="s">
        <v>34</v>
      </c>
      <c r="B48" s="19"/>
      <c r="C48" s="19"/>
      <c r="D48" s="19"/>
      <c r="E48" s="24"/>
      <c r="F48" s="79" t="s">
        <v>202</v>
      </c>
      <c r="G48" s="80"/>
      <c r="H48" s="80"/>
      <c r="I48" s="80"/>
      <c r="J48" s="80"/>
      <c r="K48" s="80"/>
      <c r="L48" s="80"/>
      <c r="M48" s="80"/>
      <c r="N48" s="80"/>
      <c r="O48" s="80"/>
      <c r="P48" s="80"/>
      <c r="Q48" s="80"/>
      <c r="R48" s="80"/>
      <c r="S48" s="80"/>
      <c r="T48" s="81"/>
    </row>
    <row r="49" spans="1:20" ht="14.25" customHeight="1" x14ac:dyDescent="0.25">
      <c r="A49" s="20"/>
      <c r="E49" s="21"/>
      <c r="F49" s="79" t="s">
        <v>126</v>
      </c>
      <c r="G49" s="80"/>
      <c r="H49" s="80"/>
      <c r="I49" s="80"/>
      <c r="J49" s="80"/>
      <c r="K49" s="80"/>
      <c r="L49" s="80"/>
      <c r="M49" s="80"/>
      <c r="N49" s="80"/>
      <c r="O49" s="80"/>
      <c r="P49" s="80"/>
      <c r="Q49" s="80"/>
      <c r="R49" s="80"/>
      <c r="S49" s="80"/>
      <c r="T49" s="81"/>
    </row>
    <row r="50" spans="1:20" ht="33" customHeight="1" x14ac:dyDescent="0.25">
      <c r="A50" s="134" t="s">
        <v>203</v>
      </c>
      <c r="B50" s="78"/>
      <c r="C50" s="78"/>
      <c r="D50" s="78"/>
      <c r="E50" s="78"/>
      <c r="F50" s="78"/>
      <c r="G50" s="78"/>
      <c r="H50" s="78"/>
      <c r="I50" s="78"/>
      <c r="J50" s="78"/>
      <c r="K50" s="78"/>
      <c r="L50" s="78"/>
      <c r="M50" s="78"/>
      <c r="N50" s="78"/>
      <c r="O50" s="78"/>
      <c r="P50" s="78"/>
      <c r="Q50" s="78"/>
      <c r="R50" s="78"/>
      <c r="S50" s="78"/>
      <c r="T50" s="78"/>
    </row>
    <row r="51" spans="1:20" ht="8.4" customHeight="1" x14ac:dyDescent="0.25"/>
    <row r="52" spans="1:20" ht="26.4" x14ac:dyDescent="0.4">
      <c r="A52" s="2" t="s">
        <v>61</v>
      </c>
      <c r="B52" s="4"/>
      <c r="C52" s="4"/>
      <c r="D52" s="4"/>
      <c r="T52" s="37" t="s">
        <v>18</v>
      </c>
    </row>
    <row r="53" spans="1:20" ht="8.4" customHeight="1" x14ac:dyDescent="0.25">
      <c r="A53" s="4"/>
      <c r="B53" s="4"/>
      <c r="C53" s="4"/>
      <c r="D53" s="4"/>
    </row>
    <row r="54" spans="1:20" x14ac:dyDescent="0.25">
      <c r="A54" s="132" t="s">
        <v>43</v>
      </c>
      <c r="B54" s="132"/>
      <c r="C54" s="132"/>
      <c r="D54" s="132"/>
      <c r="E54" s="132"/>
      <c r="F54" s="132"/>
      <c r="G54" s="132"/>
      <c r="H54" s="132"/>
      <c r="I54" s="132"/>
      <c r="J54" s="132"/>
      <c r="K54" s="132" t="s">
        <v>44</v>
      </c>
      <c r="L54" s="132"/>
      <c r="M54" s="132"/>
      <c r="N54" s="132"/>
      <c r="O54" s="132"/>
      <c r="P54" s="132"/>
      <c r="Q54" s="132"/>
      <c r="R54" s="132"/>
      <c r="S54" s="132"/>
      <c r="T54" s="132"/>
    </row>
    <row r="55" spans="1:20" ht="31.5" customHeight="1" x14ac:dyDescent="0.25">
      <c r="A55" s="133" t="s">
        <v>45</v>
      </c>
      <c r="B55" s="133"/>
      <c r="C55" s="133"/>
      <c r="D55" s="133"/>
      <c r="E55" s="133"/>
      <c r="F55" s="133" t="s">
        <v>124</v>
      </c>
      <c r="G55" s="133"/>
      <c r="H55" s="133"/>
      <c r="I55" s="133"/>
      <c r="J55" s="133"/>
      <c r="K55" s="133" t="s">
        <v>45</v>
      </c>
      <c r="L55" s="133"/>
      <c r="M55" s="133"/>
      <c r="N55" s="133"/>
      <c r="O55" s="133"/>
      <c r="P55" s="133" t="s">
        <v>125</v>
      </c>
      <c r="Q55" s="133"/>
      <c r="R55" s="133"/>
      <c r="S55" s="133"/>
      <c r="T55" s="133"/>
    </row>
    <row r="56" spans="1:20" x14ac:dyDescent="0.25">
      <c r="A56" s="129"/>
      <c r="B56" s="130"/>
      <c r="C56" s="130"/>
      <c r="D56" s="130"/>
      <c r="E56" s="131"/>
      <c r="F56" s="129"/>
      <c r="G56" s="130"/>
      <c r="H56" s="130"/>
      <c r="I56" s="130"/>
      <c r="J56" s="131"/>
      <c r="K56" s="129"/>
      <c r="L56" s="130"/>
      <c r="M56" s="130"/>
      <c r="N56" s="130"/>
      <c r="O56" s="131"/>
      <c r="P56" s="129"/>
      <c r="Q56" s="130"/>
      <c r="R56" s="130"/>
      <c r="S56" s="130"/>
      <c r="T56" s="131"/>
    </row>
    <row r="57" spans="1:20" x14ac:dyDescent="0.25">
      <c r="A57" s="129"/>
      <c r="B57" s="130"/>
      <c r="C57" s="130"/>
      <c r="D57" s="130"/>
      <c r="E57" s="131"/>
      <c r="F57" s="129"/>
      <c r="G57" s="130"/>
      <c r="H57" s="130"/>
      <c r="I57" s="130"/>
      <c r="J57" s="131"/>
      <c r="K57" s="129"/>
      <c r="L57" s="130"/>
      <c r="M57" s="130"/>
      <c r="N57" s="130"/>
      <c r="O57" s="131"/>
      <c r="P57" s="129"/>
      <c r="Q57" s="130"/>
      <c r="R57" s="130"/>
      <c r="S57" s="130"/>
      <c r="T57" s="131"/>
    </row>
    <row r="58" spans="1:20" x14ac:dyDescent="0.25">
      <c r="A58" s="129"/>
      <c r="B58" s="130"/>
      <c r="C58" s="130"/>
      <c r="D58" s="130"/>
      <c r="E58" s="131"/>
      <c r="F58" s="129"/>
      <c r="G58" s="130"/>
      <c r="H58" s="130"/>
      <c r="I58" s="130"/>
      <c r="J58" s="131"/>
      <c r="K58" s="129"/>
      <c r="L58" s="130"/>
      <c r="M58" s="130"/>
      <c r="N58" s="130"/>
      <c r="O58" s="131"/>
      <c r="P58" s="129"/>
      <c r="Q58" s="130"/>
      <c r="R58" s="130"/>
      <c r="S58" s="130"/>
      <c r="T58" s="131"/>
    </row>
    <row r="59" spans="1:20" x14ac:dyDescent="0.25">
      <c r="A59" s="129"/>
      <c r="B59" s="130"/>
      <c r="C59" s="130"/>
      <c r="D59" s="130"/>
      <c r="E59" s="131"/>
      <c r="F59" s="129"/>
      <c r="G59" s="130"/>
      <c r="H59" s="130"/>
      <c r="I59" s="130"/>
      <c r="J59" s="131"/>
      <c r="K59" s="129"/>
      <c r="L59" s="130"/>
      <c r="M59" s="130"/>
      <c r="N59" s="130"/>
      <c r="O59" s="131"/>
      <c r="P59" s="129"/>
      <c r="Q59" s="130"/>
      <c r="R59" s="130"/>
      <c r="S59" s="130"/>
      <c r="T59" s="131"/>
    </row>
    <row r="60" spans="1:20" x14ac:dyDescent="0.25">
      <c r="A60" s="129"/>
      <c r="B60" s="130"/>
      <c r="C60" s="130"/>
      <c r="D60" s="130"/>
      <c r="E60" s="131"/>
      <c r="F60" s="129"/>
      <c r="G60" s="130"/>
      <c r="H60" s="130"/>
      <c r="I60" s="130"/>
      <c r="J60" s="131"/>
      <c r="K60" s="129"/>
      <c r="L60" s="130"/>
      <c r="M60" s="130"/>
      <c r="N60" s="130"/>
      <c r="O60" s="131"/>
      <c r="P60" s="129"/>
      <c r="Q60" s="130"/>
      <c r="R60" s="130"/>
      <c r="S60" s="130"/>
      <c r="T60" s="131"/>
    </row>
    <row r="61" spans="1:20" x14ac:dyDescent="0.25">
      <c r="A61" s="129"/>
      <c r="B61" s="130"/>
      <c r="C61" s="130"/>
      <c r="D61" s="130"/>
      <c r="E61" s="131"/>
      <c r="F61" s="129"/>
      <c r="G61" s="130"/>
      <c r="H61" s="130"/>
      <c r="I61" s="130"/>
      <c r="J61" s="131"/>
      <c r="K61" s="129"/>
      <c r="L61" s="130"/>
      <c r="M61" s="130"/>
      <c r="N61" s="130"/>
      <c r="O61" s="131"/>
      <c r="P61" s="129"/>
      <c r="Q61" s="130"/>
      <c r="R61" s="130"/>
      <c r="S61" s="130"/>
      <c r="T61" s="131"/>
    </row>
    <row r="62" spans="1:20" x14ac:dyDescent="0.25">
      <c r="A62" s="129"/>
      <c r="B62" s="130"/>
      <c r="C62" s="130"/>
      <c r="D62" s="130"/>
      <c r="E62" s="131"/>
      <c r="F62" s="129"/>
      <c r="G62" s="130"/>
      <c r="H62" s="130"/>
      <c r="I62" s="130"/>
      <c r="J62" s="131"/>
      <c r="K62" s="129"/>
      <c r="L62" s="130"/>
      <c r="M62" s="130"/>
      <c r="N62" s="130"/>
      <c r="O62" s="131"/>
      <c r="P62" s="129"/>
      <c r="Q62" s="130"/>
      <c r="R62" s="130"/>
      <c r="S62" s="130"/>
      <c r="T62" s="131"/>
    </row>
    <row r="63" spans="1:20" x14ac:dyDescent="0.25">
      <c r="A63" s="129"/>
      <c r="B63" s="130"/>
      <c r="C63" s="130"/>
      <c r="D63" s="130"/>
      <c r="E63" s="131"/>
      <c r="F63" s="129"/>
      <c r="G63" s="130"/>
      <c r="H63" s="130"/>
      <c r="I63" s="130"/>
      <c r="J63" s="131"/>
      <c r="K63" s="129"/>
      <c r="L63" s="130"/>
      <c r="M63" s="130"/>
      <c r="N63" s="130"/>
      <c r="O63" s="131"/>
      <c r="P63" s="129"/>
      <c r="Q63" s="130"/>
      <c r="R63" s="130"/>
      <c r="S63" s="130"/>
      <c r="T63" s="131"/>
    </row>
    <row r="64" spans="1:20" x14ac:dyDescent="0.25">
      <c r="A64" s="129"/>
      <c r="B64" s="130"/>
      <c r="C64" s="130"/>
      <c r="D64" s="130"/>
      <c r="E64" s="131"/>
      <c r="F64" s="129"/>
      <c r="G64" s="130"/>
      <c r="H64" s="130"/>
      <c r="I64" s="130"/>
      <c r="J64" s="131"/>
      <c r="K64" s="129"/>
      <c r="L64" s="130"/>
      <c r="M64" s="130"/>
      <c r="N64" s="130"/>
      <c r="O64" s="131"/>
      <c r="P64" s="129"/>
      <c r="Q64" s="130"/>
      <c r="R64" s="130"/>
      <c r="S64" s="130"/>
      <c r="T64" s="131"/>
    </row>
    <row r="65" spans="1:20" x14ac:dyDescent="0.25">
      <c r="A65" s="129"/>
      <c r="B65" s="130"/>
      <c r="C65" s="130"/>
      <c r="D65" s="130"/>
      <c r="E65" s="131"/>
      <c r="F65" s="129"/>
      <c r="G65" s="130"/>
      <c r="H65" s="130"/>
      <c r="I65" s="130"/>
      <c r="J65" s="131"/>
      <c r="K65" s="129"/>
      <c r="L65" s="130"/>
      <c r="M65" s="130"/>
      <c r="N65" s="130"/>
      <c r="O65" s="131"/>
      <c r="P65" s="129"/>
      <c r="Q65" s="130"/>
      <c r="R65" s="130"/>
      <c r="S65" s="130"/>
      <c r="T65" s="131"/>
    </row>
    <row r="66" spans="1:20" ht="16.8" x14ac:dyDescent="0.3">
      <c r="A66" s="102" t="s">
        <v>65</v>
      </c>
      <c r="B66" s="103"/>
      <c r="C66" s="103"/>
      <c r="D66" s="103"/>
      <c r="E66" s="104"/>
      <c r="F66" s="136" t="str">
        <f>IF(A56=0," ",(RSQ(A56:A65,F56:F65)))</f>
        <v xml:space="preserve"> </v>
      </c>
      <c r="G66" s="137"/>
      <c r="H66" s="137"/>
      <c r="I66" s="137"/>
      <c r="J66" s="138"/>
      <c r="K66" s="38"/>
      <c r="L66" s="25"/>
      <c r="M66" s="25"/>
      <c r="N66" s="25"/>
      <c r="O66" s="26"/>
      <c r="P66" s="136" t="str">
        <f>IF(K56=0," ",(RSQ(K56:K65,P56:P65)))</f>
        <v xml:space="preserve"> </v>
      </c>
      <c r="Q66" s="137"/>
      <c r="R66" s="137"/>
      <c r="S66" s="137"/>
      <c r="T66" s="138"/>
    </row>
    <row r="67" spans="1:20" x14ac:dyDescent="0.25">
      <c r="B67" s="4"/>
      <c r="C67" s="4"/>
      <c r="D67" s="4"/>
    </row>
  </sheetData>
  <sheetProtection algorithmName="SHA-512" hashValue="mNbmvbbehAQl6bYwkxQj8zLn+vzU8/7xpD2r4KzuS/qP2sEeObpMcavY3XNKTJWqt3CM0s05X+pvo/szQZkhSQ==" saltValue="SMHObtTLCd6ak1VGmaw7Ww==" spinCount="100000" sheet="1" objects="1" scenarios="1"/>
  <mergeCells count="113">
    <mergeCell ref="A65:E65"/>
    <mergeCell ref="F65:J65"/>
    <mergeCell ref="K65:O65"/>
    <mergeCell ref="P65:T65"/>
    <mergeCell ref="A66:E66"/>
    <mergeCell ref="F66:J66"/>
    <mergeCell ref="P66:T66"/>
    <mergeCell ref="A63:E63"/>
    <mergeCell ref="F63:J63"/>
    <mergeCell ref="K63:O63"/>
    <mergeCell ref="P63:T63"/>
    <mergeCell ref="A64:E64"/>
    <mergeCell ref="F64:J64"/>
    <mergeCell ref="K64:O64"/>
    <mergeCell ref="P64:T64"/>
    <mergeCell ref="A61:E61"/>
    <mergeCell ref="F61:J61"/>
    <mergeCell ref="K61:O61"/>
    <mergeCell ref="P61:T61"/>
    <mergeCell ref="A62:E62"/>
    <mergeCell ref="F62:J62"/>
    <mergeCell ref="K62:O62"/>
    <mergeCell ref="P62:T62"/>
    <mergeCell ref="A59:E59"/>
    <mergeCell ref="F59:J59"/>
    <mergeCell ref="K59:O59"/>
    <mergeCell ref="P59:T59"/>
    <mergeCell ref="A60:E60"/>
    <mergeCell ref="F60:J60"/>
    <mergeCell ref="K60:O60"/>
    <mergeCell ref="P60:T60"/>
    <mergeCell ref="A57:E57"/>
    <mergeCell ref="F57:J57"/>
    <mergeCell ref="K57:O57"/>
    <mergeCell ref="P57:T57"/>
    <mergeCell ref="A58:E58"/>
    <mergeCell ref="F58:J58"/>
    <mergeCell ref="K58:O58"/>
    <mergeCell ref="P58:T58"/>
    <mergeCell ref="A55:E55"/>
    <mergeCell ref="F55:J55"/>
    <mergeCell ref="K55:O55"/>
    <mergeCell ref="P55:T55"/>
    <mergeCell ref="A56:E56"/>
    <mergeCell ref="F56:J56"/>
    <mergeCell ref="K56:O56"/>
    <mergeCell ref="P56:T56"/>
    <mergeCell ref="A46:E46"/>
    <mergeCell ref="F48:T48"/>
    <mergeCell ref="F49:T49"/>
    <mergeCell ref="A50:T50"/>
    <mergeCell ref="A54:J54"/>
    <mergeCell ref="K54:T54"/>
    <mergeCell ref="A44:E44"/>
    <mergeCell ref="F44:G44"/>
    <mergeCell ref="K44:L44"/>
    <mergeCell ref="P44:Q44"/>
    <mergeCell ref="A45:E45"/>
    <mergeCell ref="F45:G45"/>
    <mergeCell ref="K45:L45"/>
    <mergeCell ref="A42:E42"/>
    <mergeCell ref="F42:G42"/>
    <mergeCell ref="K42:L42"/>
    <mergeCell ref="A43:E43"/>
    <mergeCell ref="F43:G43"/>
    <mergeCell ref="K43:L43"/>
    <mergeCell ref="A40:E40"/>
    <mergeCell ref="F40:G40"/>
    <mergeCell ref="K40:L40"/>
    <mergeCell ref="A41:E41"/>
    <mergeCell ref="F41:G41"/>
    <mergeCell ref="K41:L41"/>
    <mergeCell ref="A38:E38"/>
    <mergeCell ref="F38:G38"/>
    <mergeCell ref="K38:L38"/>
    <mergeCell ref="A39:E39"/>
    <mergeCell ref="F39:G39"/>
    <mergeCell ref="K39:L39"/>
    <mergeCell ref="A35:E35"/>
    <mergeCell ref="F35:G35"/>
    <mergeCell ref="A37:E37"/>
    <mergeCell ref="F37:J37"/>
    <mergeCell ref="K37:O37"/>
    <mergeCell ref="K35:O35"/>
    <mergeCell ref="P37:T37"/>
    <mergeCell ref="A33:E33"/>
    <mergeCell ref="F33:G33"/>
    <mergeCell ref="K33:O33"/>
    <mergeCell ref="P33:Q33"/>
    <mergeCell ref="A34:E34"/>
    <mergeCell ref="F34:G34"/>
    <mergeCell ref="K34:O34"/>
    <mergeCell ref="P34:Q34"/>
    <mergeCell ref="P35:Q35"/>
    <mergeCell ref="A32:E32"/>
    <mergeCell ref="F32:G32"/>
    <mergeCell ref="P32:Q32"/>
    <mergeCell ref="G20:T20"/>
    <mergeCell ref="G22:T22"/>
    <mergeCell ref="G23:T23"/>
    <mergeCell ref="G25:T25"/>
    <mergeCell ref="G26:T26"/>
    <mergeCell ref="A30:E30"/>
    <mergeCell ref="F30:J30"/>
    <mergeCell ref="F1:T1"/>
    <mergeCell ref="G14:T14"/>
    <mergeCell ref="G16:T16"/>
    <mergeCell ref="G17:T17"/>
    <mergeCell ref="G18:T18"/>
    <mergeCell ref="G19:T19"/>
    <mergeCell ref="A31:E31"/>
    <mergeCell ref="F31:G31"/>
    <mergeCell ref="P31:Q31"/>
  </mergeCells>
  <pageMargins left="0.9055118110236221" right="0.47244094488188981" top="1.3779527559055118" bottom="0.78740157480314965" header="0.31496062992125984" footer="0.31496062992125984"/>
  <pageSetup paperSize="9" orientation="portrait" verticalDpi="1200" r:id="rId1"/>
  <headerFooter>
    <oddHeader xml:space="preserve">&amp;L&amp;G&amp;R&amp;12Formulario di verifica dell'ermeticità all'aria
Versione MZ 2024.3
</oddHeader>
    <oddFooter>&amp;R Pagina &amp;P</oddFooter>
  </headerFooter>
  <rowBreaks count="1" manualBreakCount="1">
    <brk id="49" max="16383" man="1"/>
  </rowBreaks>
  <drawing r:id="rId2"/>
  <legacyDrawingHF r:id="rId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A39ADB-7965-4481-A07C-37B92D9C670D}">
  <sheetPr codeName="Foglio18">
    <tabColor theme="3" tint="0.59999389629810485"/>
  </sheetPr>
  <dimension ref="A1:V67"/>
  <sheetViews>
    <sheetView view="pageLayout" zoomScaleNormal="100" workbookViewId="0">
      <selection activeCell="T6" sqref="T6"/>
    </sheetView>
  </sheetViews>
  <sheetFormatPr baseColWidth="10" defaultColWidth="11.44140625" defaultRowHeight="13.8" x14ac:dyDescent="0.25"/>
  <cols>
    <col min="1" max="4" width="4.33203125" style="1" customWidth="1"/>
    <col min="5" max="5" width="6.44140625" style="1" customWidth="1"/>
    <col min="6" max="19" width="4.33203125" style="1" customWidth="1"/>
    <col min="20" max="20" width="3.5546875" style="1" customWidth="1"/>
    <col min="21" max="22" width="11.44140625" style="1" hidden="1" customWidth="1"/>
    <col min="23" max="24" width="11.44140625" style="1" customWidth="1"/>
    <col min="25" max="16384" width="11.44140625" style="1"/>
  </cols>
  <sheetData>
    <row r="1" spans="1:20" x14ac:dyDescent="0.25">
      <c r="A1" s="1" t="s">
        <v>85</v>
      </c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</row>
    <row r="2" spans="1:20" ht="7.5" customHeight="1" x14ac:dyDescent="0.25"/>
    <row r="3" spans="1:20" ht="15.6" x14ac:dyDescent="0.3">
      <c r="A3" s="5" t="s">
        <v>178</v>
      </c>
    </row>
    <row r="4" spans="1:20" ht="7.5" customHeight="1" x14ac:dyDescent="0.25"/>
    <row r="5" spans="1:20" x14ac:dyDescent="0.25">
      <c r="A5" s="1" t="s">
        <v>51</v>
      </c>
      <c r="F5" s="70"/>
      <c r="G5" s="4" t="s">
        <v>177</v>
      </c>
    </row>
    <row r="6" spans="1:20" x14ac:dyDescent="0.25">
      <c r="A6" s="1" t="s">
        <v>52</v>
      </c>
      <c r="F6" s="70"/>
      <c r="G6" s="4" t="s">
        <v>50</v>
      </c>
    </row>
    <row r="7" spans="1:20" x14ac:dyDescent="0.25">
      <c r="F7" s="70"/>
      <c r="G7" s="4" t="s">
        <v>179</v>
      </c>
    </row>
    <row r="8" spans="1:20" ht="7.5" customHeight="1" x14ac:dyDescent="0.25"/>
    <row r="9" spans="1:20" x14ac:dyDescent="0.25">
      <c r="A9" s="1" t="s">
        <v>49</v>
      </c>
      <c r="F9" s="70"/>
      <c r="G9" s="4" t="s">
        <v>53</v>
      </c>
    </row>
    <row r="10" spans="1:20" x14ac:dyDescent="0.25">
      <c r="A10" s="1" t="s">
        <v>48</v>
      </c>
      <c r="F10" s="70"/>
      <c r="G10" s="4" t="s">
        <v>180</v>
      </c>
    </row>
    <row r="11" spans="1:20" x14ac:dyDescent="0.25">
      <c r="F11" s="70"/>
      <c r="G11" s="4" t="s">
        <v>54</v>
      </c>
    </row>
    <row r="12" spans="1:20" ht="15" customHeight="1" x14ac:dyDescent="0.3">
      <c r="F12" s="70"/>
      <c r="G12" s="66" t="s">
        <v>192</v>
      </c>
      <c r="H12"/>
    </row>
    <row r="13" spans="1:20" ht="7.5" customHeight="1" x14ac:dyDescent="0.3">
      <c r="G13"/>
      <c r="H13" s="4"/>
    </row>
    <row r="14" spans="1:20" x14ac:dyDescent="0.25">
      <c r="A14" s="1" t="s">
        <v>193</v>
      </c>
      <c r="F14" s="70"/>
      <c r="G14" s="101" t="s">
        <v>194</v>
      </c>
      <c r="H14" s="101"/>
      <c r="I14" s="101"/>
      <c r="J14" s="101"/>
      <c r="K14" s="101"/>
      <c r="L14" s="101"/>
      <c r="M14" s="101"/>
      <c r="N14" s="101"/>
      <c r="O14" s="101"/>
      <c r="P14" s="101"/>
      <c r="Q14" s="101"/>
      <c r="R14" s="101"/>
      <c r="S14" s="101"/>
      <c r="T14" s="101"/>
    </row>
    <row r="15" spans="1:20" ht="7.5" customHeight="1" x14ac:dyDescent="0.25"/>
    <row r="16" spans="1:20" x14ac:dyDescent="0.25">
      <c r="A16" s="1" t="s">
        <v>41</v>
      </c>
      <c r="F16" s="70"/>
      <c r="G16" s="101" t="s">
        <v>183</v>
      </c>
      <c r="H16" s="101"/>
      <c r="I16" s="101"/>
      <c r="J16" s="101"/>
      <c r="K16" s="101"/>
      <c r="L16" s="101"/>
      <c r="M16" s="101"/>
      <c r="N16" s="101"/>
      <c r="O16" s="101"/>
      <c r="P16" s="101"/>
      <c r="Q16" s="101"/>
      <c r="R16" s="101"/>
      <c r="S16" s="101"/>
      <c r="T16" s="101"/>
    </row>
    <row r="17" spans="1:22" x14ac:dyDescent="0.25">
      <c r="F17" s="70"/>
      <c r="G17" s="101" t="s">
        <v>184</v>
      </c>
      <c r="H17" s="101"/>
      <c r="I17" s="101"/>
      <c r="J17" s="101"/>
      <c r="K17" s="101"/>
      <c r="L17" s="101"/>
      <c r="M17" s="101"/>
      <c r="N17" s="101"/>
      <c r="O17" s="101"/>
      <c r="P17" s="101"/>
      <c r="Q17" s="101"/>
      <c r="R17" s="101"/>
      <c r="S17" s="101"/>
      <c r="T17" s="101"/>
    </row>
    <row r="18" spans="1:22" x14ac:dyDescent="0.25">
      <c r="F18" s="70"/>
      <c r="G18" s="101" t="s">
        <v>185</v>
      </c>
      <c r="H18" s="101"/>
      <c r="I18" s="101"/>
      <c r="J18" s="101"/>
      <c r="K18" s="101"/>
      <c r="L18" s="101"/>
      <c r="M18" s="101"/>
      <c r="N18" s="101"/>
      <c r="O18" s="101"/>
      <c r="P18" s="101"/>
      <c r="Q18" s="101"/>
      <c r="R18" s="101"/>
      <c r="S18" s="101"/>
      <c r="T18" s="101"/>
    </row>
    <row r="19" spans="1:22" x14ac:dyDescent="0.25">
      <c r="F19" s="70"/>
      <c r="G19" s="101" t="s">
        <v>186</v>
      </c>
      <c r="H19" s="101"/>
      <c r="I19" s="101"/>
      <c r="J19" s="101"/>
      <c r="K19" s="101"/>
      <c r="L19" s="101"/>
      <c r="M19" s="101"/>
      <c r="N19" s="101"/>
      <c r="O19" s="101"/>
      <c r="P19" s="101"/>
      <c r="Q19" s="101"/>
      <c r="R19" s="101"/>
      <c r="S19" s="101"/>
      <c r="T19" s="101"/>
    </row>
    <row r="20" spans="1:22" x14ac:dyDescent="0.25">
      <c r="F20" s="70"/>
      <c r="G20" s="101" t="s">
        <v>187</v>
      </c>
      <c r="H20" s="101"/>
      <c r="I20" s="101"/>
      <c r="J20" s="101"/>
      <c r="K20" s="101"/>
      <c r="L20" s="101"/>
      <c r="M20" s="101"/>
      <c r="N20" s="101"/>
      <c r="O20" s="101"/>
      <c r="P20" s="101"/>
      <c r="Q20" s="101"/>
      <c r="R20" s="101"/>
      <c r="S20" s="101"/>
      <c r="T20" s="101"/>
    </row>
    <row r="21" spans="1:22" ht="7.5" customHeight="1" x14ac:dyDescent="0.25">
      <c r="G21" s="4"/>
    </row>
    <row r="22" spans="1:22" x14ac:dyDescent="0.25">
      <c r="A22" s="1" t="s">
        <v>40</v>
      </c>
      <c r="F22" s="70"/>
      <c r="G22" s="101" t="s">
        <v>114</v>
      </c>
      <c r="H22" s="101"/>
      <c r="I22" s="101"/>
      <c r="J22" s="101"/>
      <c r="K22" s="101"/>
      <c r="L22" s="101"/>
      <c r="M22" s="101"/>
      <c r="N22" s="101"/>
      <c r="O22" s="101"/>
      <c r="P22" s="101"/>
      <c r="Q22" s="101"/>
      <c r="R22" s="101"/>
      <c r="S22" s="101"/>
      <c r="T22" s="101"/>
    </row>
    <row r="23" spans="1:22" x14ac:dyDescent="0.25">
      <c r="F23" s="70"/>
      <c r="G23" s="101" t="s">
        <v>188</v>
      </c>
      <c r="H23" s="101"/>
      <c r="I23" s="101"/>
      <c r="J23" s="101"/>
      <c r="K23" s="101"/>
      <c r="L23" s="101"/>
      <c r="M23" s="101"/>
      <c r="N23" s="101"/>
      <c r="O23" s="101"/>
      <c r="P23" s="101"/>
      <c r="Q23" s="101"/>
      <c r="R23" s="101"/>
      <c r="S23" s="101"/>
      <c r="T23" s="101"/>
    </row>
    <row r="24" spans="1:22" ht="7.5" customHeight="1" x14ac:dyDescent="0.25">
      <c r="G24" s="66"/>
      <c r="H24" s="66"/>
      <c r="I24" s="66"/>
      <c r="J24" s="66"/>
      <c r="K24" s="66"/>
      <c r="L24" s="66"/>
      <c r="M24" s="66"/>
      <c r="N24" s="66"/>
      <c r="O24" s="66"/>
      <c r="P24" s="66"/>
      <c r="Q24" s="66"/>
      <c r="R24" s="66"/>
      <c r="S24" s="66"/>
      <c r="T24" s="66"/>
    </row>
    <row r="25" spans="1:22" x14ac:dyDescent="0.25">
      <c r="A25" s="1" t="s">
        <v>195</v>
      </c>
      <c r="F25" s="63"/>
      <c r="G25" s="101" t="s">
        <v>190</v>
      </c>
      <c r="H25" s="101"/>
      <c r="I25" s="101"/>
      <c r="J25" s="101"/>
      <c r="K25" s="101"/>
      <c r="L25" s="101"/>
      <c r="M25" s="101"/>
      <c r="N25" s="101"/>
      <c r="O25" s="101"/>
      <c r="P25" s="101"/>
      <c r="Q25" s="101"/>
      <c r="R25" s="101"/>
      <c r="S25" s="101"/>
      <c r="T25" s="101"/>
    </row>
    <row r="26" spans="1:22" x14ac:dyDescent="0.25">
      <c r="F26" s="63"/>
      <c r="G26" s="101" t="s">
        <v>191</v>
      </c>
      <c r="H26" s="101"/>
      <c r="I26" s="101"/>
      <c r="J26" s="101"/>
      <c r="K26" s="101"/>
      <c r="L26" s="101"/>
      <c r="M26" s="101"/>
      <c r="N26" s="101"/>
      <c r="O26" s="101"/>
      <c r="P26" s="101"/>
      <c r="Q26" s="101"/>
      <c r="R26" s="101"/>
      <c r="S26" s="101"/>
      <c r="T26" s="101"/>
    </row>
    <row r="28" spans="1:22" x14ac:dyDescent="0.25">
      <c r="A28" s="17" t="s">
        <v>27</v>
      </c>
    </row>
    <row r="29" spans="1:22" x14ac:dyDescent="0.25">
      <c r="A29" s="17"/>
    </row>
    <row r="30" spans="1:22" ht="18.600000000000001" customHeight="1" x14ac:dyDescent="0.25">
      <c r="A30" s="102" t="s">
        <v>28</v>
      </c>
      <c r="B30" s="103"/>
      <c r="C30" s="103"/>
      <c r="D30" s="103"/>
      <c r="E30" s="104"/>
      <c r="F30" s="107"/>
      <c r="G30" s="108"/>
      <c r="H30" s="108"/>
      <c r="I30" s="108"/>
      <c r="J30" s="109"/>
    </row>
    <row r="31" spans="1:22" ht="17.399999999999999" x14ac:dyDescent="0.35">
      <c r="A31" s="102" t="s">
        <v>196</v>
      </c>
      <c r="B31" s="103"/>
      <c r="C31" s="103"/>
      <c r="D31" s="103"/>
      <c r="E31" s="104"/>
      <c r="F31" s="105"/>
      <c r="G31" s="106"/>
      <c r="H31" s="25" t="s">
        <v>6</v>
      </c>
      <c r="I31" s="25"/>
      <c r="J31" s="26"/>
      <c r="K31" s="27" t="s">
        <v>32</v>
      </c>
      <c r="L31" s="25"/>
      <c r="M31" s="25"/>
      <c r="N31" s="25"/>
      <c r="O31" s="26"/>
      <c r="P31" s="105"/>
      <c r="Q31" s="106"/>
      <c r="R31" s="25" t="s">
        <v>13</v>
      </c>
      <c r="S31" s="25"/>
      <c r="T31" s="26"/>
      <c r="U31" s="1">
        <f>IF(Verifica!$F$31="Minergie",V31,IF(Verifica!$F$31="Minergie-P",V32,IF(Verifica!$F$31="Minergie-A",V33,0)))</f>
        <v>0</v>
      </c>
      <c r="V31" s="1">
        <f>IF(Verifica!$F$33="Nuove costruzioni",(F31*1.2+F33*12+F34*6)/(F31+F33+F34),IF(Verifica!$F$33="Ammodernamenti",(F32*1.6+F33*12+F34*6)/SUM(F32:F34),IF(Verifica!$F$33="Nuove costruzioni / Ammodernamenti",(F31*0.8+F32*1.6+F33*12+F34*6)/SUM(F31:F34),0)))</f>
        <v>0</v>
      </c>
    </row>
    <row r="32" spans="1:22" ht="17.399999999999999" x14ac:dyDescent="0.35">
      <c r="A32" s="102" t="s">
        <v>197</v>
      </c>
      <c r="B32" s="103"/>
      <c r="C32" s="103"/>
      <c r="D32" s="103"/>
      <c r="E32" s="104"/>
      <c r="F32" s="105"/>
      <c r="G32" s="106"/>
      <c r="H32" s="25" t="s">
        <v>6</v>
      </c>
      <c r="I32" s="25"/>
      <c r="J32" s="26"/>
      <c r="K32" s="27" t="s">
        <v>30</v>
      </c>
      <c r="L32" s="25"/>
      <c r="M32" s="25"/>
      <c r="N32" s="25"/>
      <c r="O32" s="26"/>
      <c r="P32" s="105"/>
      <c r="Q32" s="106"/>
      <c r="R32" s="25" t="s">
        <v>13</v>
      </c>
      <c r="S32" s="25"/>
      <c r="T32" s="26"/>
      <c r="V32" s="1">
        <f>IF(Verifica!$F$33="Nuove costruzioni",(F31*0.8+F33*12+F34*6)/(F31+F33+F34),IF(Verifica!$F$33="Ammodernamenti",(F32*1.6+F33*12+F34*6)/SUM(F32:F34),IF(Verifica!$F$33="Nuove costruzioni / Ammodernamenti",(F31*0.8+F32*1.6+F33*12+F34*6)/SUM(F31:F34),0)))</f>
        <v>0</v>
      </c>
    </row>
    <row r="33" spans="1:22" ht="16.2" x14ac:dyDescent="0.25">
      <c r="A33" s="102" t="s">
        <v>198</v>
      </c>
      <c r="B33" s="103"/>
      <c r="C33" s="103"/>
      <c r="D33" s="103"/>
      <c r="E33" s="104"/>
      <c r="F33" s="105"/>
      <c r="G33" s="106"/>
      <c r="H33" s="25" t="s">
        <v>6</v>
      </c>
      <c r="I33" s="25"/>
      <c r="J33" s="26"/>
      <c r="K33" s="102" t="s">
        <v>29</v>
      </c>
      <c r="L33" s="103"/>
      <c r="M33" s="103"/>
      <c r="N33" s="103"/>
      <c r="O33" s="104"/>
      <c r="P33" s="105"/>
      <c r="Q33" s="106"/>
      <c r="R33" s="25" t="s">
        <v>14</v>
      </c>
      <c r="S33" s="25"/>
      <c r="T33" s="26"/>
      <c r="V33" s="1">
        <f>IF(Verifica!$F$33="Nuove costruzioni",(F31*0.8+F33*12+F34*6)/(F31+F33+F34),IF(Verifica!$F$33="Ammodernamenti",(F32*1.6+F33*12+F34*6)/SUM(F32:F34),IF(Verifica!$F$33="Nuove costruzioni / Ammodernamenti",(F31*0.8+F32*1.6+F33*12+F34*6)/SUM(F31:F34),0)))</f>
        <v>0</v>
      </c>
    </row>
    <row r="34" spans="1:22" ht="16.2" x14ac:dyDescent="0.25">
      <c r="A34" s="102" t="s">
        <v>199</v>
      </c>
      <c r="B34" s="103"/>
      <c r="C34" s="103"/>
      <c r="D34" s="103"/>
      <c r="E34" s="104"/>
      <c r="F34" s="105"/>
      <c r="G34" s="106"/>
      <c r="H34" s="25" t="s">
        <v>6</v>
      </c>
      <c r="I34" s="25"/>
      <c r="J34" s="26"/>
      <c r="K34" s="102" t="s">
        <v>31</v>
      </c>
      <c r="L34" s="103"/>
      <c r="M34" s="103"/>
      <c r="N34" s="103"/>
      <c r="O34" s="104"/>
      <c r="P34" s="105"/>
      <c r="Q34" s="106"/>
      <c r="R34" s="25" t="s">
        <v>7</v>
      </c>
      <c r="S34" s="25"/>
      <c r="T34" s="26"/>
    </row>
    <row r="35" spans="1:22" ht="16.2" x14ac:dyDescent="0.35">
      <c r="A35" s="102" t="s">
        <v>209</v>
      </c>
      <c r="B35" s="103"/>
      <c r="C35" s="103"/>
      <c r="D35" s="103"/>
      <c r="E35" s="104"/>
      <c r="F35" s="113" t="str">
        <f>IF(F31=0," ",SUM(F31:G34))</f>
        <v xml:space="preserve"> </v>
      </c>
      <c r="G35" s="114"/>
      <c r="H35" s="25" t="s">
        <v>6</v>
      </c>
      <c r="I35" s="25"/>
      <c r="J35" s="26"/>
      <c r="K35" s="102" t="s">
        <v>115</v>
      </c>
      <c r="L35" s="103"/>
      <c r="M35" s="103"/>
      <c r="N35" s="103"/>
      <c r="O35" s="104"/>
      <c r="P35" s="105"/>
      <c r="Q35" s="106"/>
      <c r="R35" s="25" t="s">
        <v>208</v>
      </c>
      <c r="S35" s="25"/>
      <c r="T35" s="26"/>
    </row>
    <row r="37" spans="1:22" x14ac:dyDescent="0.25">
      <c r="A37" s="102"/>
      <c r="B37" s="103"/>
      <c r="C37" s="103"/>
      <c r="D37" s="103"/>
      <c r="E37" s="104"/>
      <c r="F37" s="110" t="s">
        <v>42</v>
      </c>
      <c r="G37" s="111"/>
      <c r="H37" s="111"/>
      <c r="I37" s="111"/>
      <c r="J37" s="112"/>
      <c r="K37" s="110" t="s">
        <v>33</v>
      </c>
      <c r="L37" s="111"/>
      <c r="M37" s="111"/>
      <c r="N37" s="111"/>
      <c r="O37" s="112"/>
      <c r="P37" s="110" t="s">
        <v>200</v>
      </c>
      <c r="Q37" s="111"/>
      <c r="R37" s="111"/>
      <c r="S37" s="111"/>
      <c r="T37" s="112"/>
    </row>
    <row r="38" spans="1:22" ht="16.2" x14ac:dyDescent="0.35">
      <c r="A38" s="102" t="s">
        <v>39</v>
      </c>
      <c r="B38" s="103"/>
      <c r="C38" s="103"/>
      <c r="D38" s="103"/>
      <c r="E38" s="104"/>
      <c r="F38" s="105"/>
      <c r="G38" s="106"/>
      <c r="H38" s="25" t="s">
        <v>8</v>
      </c>
      <c r="I38" s="25"/>
      <c r="J38" s="26"/>
      <c r="K38" s="105"/>
      <c r="L38" s="106"/>
      <c r="M38" s="25" t="s">
        <v>8</v>
      </c>
      <c r="N38" s="25"/>
      <c r="O38" s="26"/>
      <c r="P38" s="20"/>
      <c r="T38" s="21"/>
    </row>
    <row r="39" spans="1:22" ht="17.399999999999999" x14ac:dyDescent="0.35">
      <c r="A39" s="102" t="s">
        <v>38</v>
      </c>
      <c r="B39" s="103"/>
      <c r="C39" s="103"/>
      <c r="D39" s="103"/>
      <c r="E39" s="104"/>
      <c r="F39" s="105"/>
      <c r="G39" s="106"/>
      <c r="H39" s="25" t="s">
        <v>9</v>
      </c>
      <c r="I39" s="25"/>
      <c r="J39" s="26"/>
      <c r="K39" s="105"/>
      <c r="L39" s="106"/>
      <c r="M39" s="25" t="s">
        <v>9</v>
      </c>
      <c r="N39" s="25"/>
      <c r="O39" s="26"/>
      <c r="P39" s="20"/>
      <c r="T39" s="21"/>
    </row>
    <row r="40" spans="1:22" ht="16.2" x14ac:dyDescent="0.25">
      <c r="A40" s="120" t="s">
        <v>201</v>
      </c>
      <c r="B40" s="121"/>
      <c r="C40" s="121"/>
      <c r="D40" s="121"/>
      <c r="E40" s="122"/>
      <c r="F40" s="125"/>
      <c r="G40" s="126"/>
      <c r="H40" s="1" t="s">
        <v>10</v>
      </c>
      <c r="J40" s="21"/>
      <c r="K40" s="125"/>
      <c r="L40" s="126"/>
      <c r="M40" s="1" t="s">
        <v>10</v>
      </c>
      <c r="O40" s="21"/>
      <c r="P40" s="20"/>
      <c r="T40" s="21"/>
    </row>
    <row r="41" spans="1:22" x14ac:dyDescent="0.25">
      <c r="A41" s="115" t="s">
        <v>36</v>
      </c>
      <c r="B41" s="116"/>
      <c r="C41" s="116"/>
      <c r="D41" s="116"/>
      <c r="E41" s="117"/>
      <c r="F41" s="118"/>
      <c r="G41" s="119"/>
      <c r="H41" s="3"/>
      <c r="I41" s="3"/>
      <c r="J41" s="23"/>
      <c r="K41" s="118"/>
      <c r="L41" s="119"/>
      <c r="M41" s="3"/>
      <c r="N41" s="3"/>
      <c r="O41" s="23"/>
      <c r="P41" s="20"/>
      <c r="T41" s="21"/>
    </row>
    <row r="42" spans="1:22" x14ac:dyDescent="0.25">
      <c r="A42" s="120" t="s">
        <v>37</v>
      </c>
      <c r="B42" s="121"/>
      <c r="C42" s="121"/>
      <c r="D42" s="121"/>
      <c r="E42" s="122"/>
      <c r="F42" s="123"/>
      <c r="G42" s="124"/>
      <c r="H42" s="1" t="s">
        <v>10</v>
      </c>
      <c r="J42" s="21"/>
      <c r="K42" s="123"/>
      <c r="L42" s="124"/>
      <c r="M42" s="1" t="s">
        <v>10</v>
      </c>
      <c r="O42" s="21"/>
      <c r="P42" s="20"/>
      <c r="T42" s="21"/>
    </row>
    <row r="43" spans="1:22" x14ac:dyDescent="0.25">
      <c r="A43" s="115" t="s">
        <v>4</v>
      </c>
      <c r="B43" s="116"/>
      <c r="C43" s="116"/>
      <c r="D43" s="116"/>
      <c r="E43" s="117"/>
      <c r="F43" s="118"/>
      <c r="G43" s="119"/>
      <c r="H43" s="3"/>
      <c r="I43" s="3"/>
      <c r="J43" s="23"/>
      <c r="K43" s="118"/>
      <c r="L43" s="119"/>
      <c r="M43" s="3"/>
      <c r="N43" s="3"/>
      <c r="O43" s="23"/>
      <c r="P43" s="20"/>
      <c r="T43" s="21"/>
    </row>
    <row r="44" spans="1:22" ht="16.2" x14ac:dyDescent="0.35">
      <c r="A44" s="120" t="s">
        <v>116</v>
      </c>
      <c r="B44" s="121"/>
      <c r="C44" s="121"/>
      <c r="D44" s="121"/>
      <c r="E44" s="122"/>
      <c r="F44" s="127" t="str">
        <f>IF(F38=0," ",F38/SUM(F31:G34))</f>
        <v xml:space="preserve"> </v>
      </c>
      <c r="G44" s="128"/>
      <c r="H44" s="1" t="s">
        <v>0</v>
      </c>
      <c r="J44" s="21"/>
      <c r="K44" s="127" t="str">
        <f>IF(K38=0," ",K38/SUM(F31:G34))</f>
        <v xml:space="preserve"> </v>
      </c>
      <c r="L44" s="128"/>
      <c r="M44" s="1" t="s">
        <v>0</v>
      </c>
      <c r="O44" s="21"/>
      <c r="P44" s="127" t="str">
        <f>IF(F38=0," ",(F44+K44)/2)</f>
        <v xml:space="preserve"> </v>
      </c>
      <c r="Q44" s="128"/>
      <c r="R44" s="29" t="s">
        <v>0</v>
      </c>
      <c r="S44" s="19"/>
      <c r="T44" s="24"/>
    </row>
    <row r="45" spans="1:22" ht="15" x14ac:dyDescent="0.35">
      <c r="A45" s="115" t="s">
        <v>117</v>
      </c>
      <c r="B45" s="116"/>
      <c r="C45" s="116"/>
      <c r="D45" s="116"/>
      <c r="E45" s="117"/>
      <c r="F45" s="118"/>
      <c r="G45" s="119"/>
      <c r="H45" s="3"/>
      <c r="I45" s="3"/>
      <c r="J45" s="23"/>
      <c r="K45" s="118"/>
      <c r="L45" s="119"/>
      <c r="M45" s="3"/>
      <c r="N45" s="3"/>
      <c r="O45" s="23"/>
      <c r="P45" s="22"/>
      <c r="Q45" s="3"/>
      <c r="R45" s="28"/>
      <c r="S45" s="3"/>
      <c r="T45" s="23"/>
    </row>
    <row r="46" spans="1:22" x14ac:dyDescent="0.25">
      <c r="A46" s="102" t="s">
        <v>35</v>
      </c>
      <c r="B46" s="103"/>
      <c r="C46" s="103"/>
      <c r="D46" s="103"/>
      <c r="E46" s="104"/>
      <c r="F46" s="22" t="s">
        <v>12</v>
      </c>
      <c r="G46" s="35"/>
      <c r="H46" s="3" t="s">
        <v>11</v>
      </c>
      <c r="I46" s="3"/>
      <c r="J46" s="23"/>
      <c r="K46" s="22" t="s">
        <v>12</v>
      </c>
      <c r="L46" s="35"/>
      <c r="M46" s="3" t="s">
        <v>11</v>
      </c>
      <c r="N46" s="3"/>
      <c r="O46" s="23"/>
      <c r="P46" s="22" t="s">
        <v>12</v>
      </c>
      <c r="Q46" s="35"/>
      <c r="R46" s="3" t="s">
        <v>11</v>
      </c>
      <c r="S46" s="3"/>
      <c r="T46" s="23"/>
    </row>
    <row r="48" spans="1:22" ht="27" customHeight="1" x14ac:dyDescent="0.25">
      <c r="A48" s="18" t="s">
        <v>34</v>
      </c>
      <c r="B48" s="19"/>
      <c r="C48" s="19"/>
      <c r="D48" s="19"/>
      <c r="E48" s="24"/>
      <c r="F48" s="79" t="s">
        <v>202</v>
      </c>
      <c r="G48" s="80"/>
      <c r="H48" s="80"/>
      <c r="I48" s="80"/>
      <c r="J48" s="80"/>
      <c r="K48" s="80"/>
      <c r="L48" s="80"/>
      <c r="M48" s="80"/>
      <c r="N48" s="80"/>
      <c r="O48" s="80"/>
      <c r="P48" s="80"/>
      <c r="Q48" s="80"/>
      <c r="R48" s="80"/>
      <c r="S48" s="80"/>
      <c r="T48" s="81"/>
    </row>
    <row r="49" spans="1:20" ht="14.25" customHeight="1" x14ac:dyDescent="0.25">
      <c r="A49" s="20"/>
      <c r="E49" s="21"/>
      <c r="F49" s="79" t="s">
        <v>126</v>
      </c>
      <c r="G49" s="80"/>
      <c r="H49" s="80"/>
      <c r="I49" s="80"/>
      <c r="J49" s="80"/>
      <c r="K49" s="80"/>
      <c r="L49" s="80"/>
      <c r="M49" s="80"/>
      <c r="N49" s="80"/>
      <c r="O49" s="80"/>
      <c r="P49" s="80"/>
      <c r="Q49" s="80"/>
      <c r="R49" s="80"/>
      <c r="S49" s="80"/>
      <c r="T49" s="81"/>
    </row>
    <row r="50" spans="1:20" ht="33" customHeight="1" x14ac:dyDescent="0.25">
      <c r="A50" s="134" t="s">
        <v>203</v>
      </c>
      <c r="B50" s="78"/>
      <c r="C50" s="78"/>
      <c r="D50" s="78"/>
      <c r="E50" s="78"/>
      <c r="F50" s="78"/>
      <c r="G50" s="78"/>
      <c r="H50" s="78"/>
      <c r="I50" s="78"/>
      <c r="J50" s="78"/>
      <c r="K50" s="78"/>
      <c r="L50" s="78"/>
      <c r="M50" s="78"/>
      <c r="N50" s="78"/>
      <c r="O50" s="78"/>
      <c r="P50" s="78"/>
      <c r="Q50" s="78"/>
      <c r="R50" s="78"/>
      <c r="S50" s="78"/>
      <c r="T50" s="78"/>
    </row>
    <row r="51" spans="1:20" ht="8.4" customHeight="1" x14ac:dyDescent="0.25"/>
    <row r="52" spans="1:20" ht="26.4" x14ac:dyDescent="0.4">
      <c r="A52" s="2" t="s">
        <v>61</v>
      </c>
      <c r="B52" s="4"/>
      <c r="C52" s="4"/>
      <c r="D52" s="4"/>
      <c r="T52" s="37" t="s">
        <v>18</v>
      </c>
    </row>
    <row r="53" spans="1:20" ht="8.4" customHeight="1" x14ac:dyDescent="0.25">
      <c r="A53" s="4"/>
      <c r="B53" s="4"/>
      <c r="C53" s="4"/>
      <c r="D53" s="4"/>
    </row>
    <row r="54" spans="1:20" x14ac:dyDescent="0.25">
      <c r="A54" s="132" t="s">
        <v>43</v>
      </c>
      <c r="B54" s="132"/>
      <c r="C54" s="132"/>
      <c r="D54" s="132"/>
      <c r="E54" s="132"/>
      <c r="F54" s="132"/>
      <c r="G54" s="132"/>
      <c r="H54" s="132"/>
      <c r="I54" s="132"/>
      <c r="J54" s="132"/>
      <c r="K54" s="132" t="s">
        <v>44</v>
      </c>
      <c r="L54" s="132"/>
      <c r="M54" s="132"/>
      <c r="N54" s="132"/>
      <c r="O54" s="132"/>
      <c r="P54" s="132"/>
      <c r="Q54" s="132"/>
      <c r="R54" s="132"/>
      <c r="S54" s="132"/>
      <c r="T54" s="132"/>
    </row>
    <row r="55" spans="1:20" ht="31.5" customHeight="1" x14ac:dyDescent="0.25">
      <c r="A55" s="133" t="s">
        <v>45</v>
      </c>
      <c r="B55" s="133"/>
      <c r="C55" s="133"/>
      <c r="D55" s="133"/>
      <c r="E55" s="133"/>
      <c r="F55" s="133" t="s">
        <v>124</v>
      </c>
      <c r="G55" s="133"/>
      <c r="H55" s="133"/>
      <c r="I55" s="133"/>
      <c r="J55" s="133"/>
      <c r="K55" s="133" t="s">
        <v>45</v>
      </c>
      <c r="L55" s="133"/>
      <c r="M55" s="133"/>
      <c r="N55" s="133"/>
      <c r="O55" s="133"/>
      <c r="P55" s="133" t="s">
        <v>125</v>
      </c>
      <c r="Q55" s="133"/>
      <c r="R55" s="133"/>
      <c r="S55" s="133"/>
      <c r="T55" s="133"/>
    </row>
    <row r="56" spans="1:20" x14ac:dyDescent="0.25">
      <c r="A56" s="129"/>
      <c r="B56" s="130"/>
      <c r="C56" s="130"/>
      <c r="D56" s="130"/>
      <c r="E56" s="131"/>
      <c r="F56" s="129"/>
      <c r="G56" s="130"/>
      <c r="H56" s="130"/>
      <c r="I56" s="130"/>
      <c r="J56" s="131"/>
      <c r="K56" s="129"/>
      <c r="L56" s="130"/>
      <c r="M56" s="130"/>
      <c r="N56" s="130"/>
      <c r="O56" s="131"/>
      <c r="P56" s="129"/>
      <c r="Q56" s="130"/>
      <c r="R56" s="130"/>
      <c r="S56" s="130"/>
      <c r="T56" s="131"/>
    </row>
    <row r="57" spans="1:20" x14ac:dyDescent="0.25">
      <c r="A57" s="129"/>
      <c r="B57" s="130"/>
      <c r="C57" s="130"/>
      <c r="D57" s="130"/>
      <c r="E57" s="131"/>
      <c r="F57" s="129"/>
      <c r="G57" s="130"/>
      <c r="H57" s="130"/>
      <c r="I57" s="130"/>
      <c r="J57" s="131"/>
      <c r="K57" s="129"/>
      <c r="L57" s="130"/>
      <c r="M57" s="130"/>
      <c r="N57" s="130"/>
      <c r="O57" s="131"/>
      <c r="P57" s="129"/>
      <c r="Q57" s="130"/>
      <c r="R57" s="130"/>
      <c r="S57" s="130"/>
      <c r="T57" s="131"/>
    </row>
    <row r="58" spans="1:20" x14ac:dyDescent="0.25">
      <c r="A58" s="129"/>
      <c r="B58" s="130"/>
      <c r="C58" s="130"/>
      <c r="D58" s="130"/>
      <c r="E58" s="131"/>
      <c r="F58" s="129"/>
      <c r="G58" s="130"/>
      <c r="H58" s="130"/>
      <c r="I58" s="130"/>
      <c r="J58" s="131"/>
      <c r="K58" s="129"/>
      <c r="L58" s="130"/>
      <c r="M58" s="130"/>
      <c r="N58" s="130"/>
      <c r="O58" s="131"/>
      <c r="P58" s="129"/>
      <c r="Q58" s="130"/>
      <c r="R58" s="130"/>
      <c r="S58" s="130"/>
      <c r="T58" s="131"/>
    </row>
    <row r="59" spans="1:20" x14ac:dyDescent="0.25">
      <c r="A59" s="129"/>
      <c r="B59" s="130"/>
      <c r="C59" s="130"/>
      <c r="D59" s="130"/>
      <c r="E59" s="131"/>
      <c r="F59" s="129"/>
      <c r="G59" s="130"/>
      <c r="H59" s="130"/>
      <c r="I59" s="130"/>
      <c r="J59" s="131"/>
      <c r="K59" s="129"/>
      <c r="L59" s="130"/>
      <c r="M59" s="130"/>
      <c r="N59" s="130"/>
      <c r="O59" s="131"/>
      <c r="P59" s="129"/>
      <c r="Q59" s="130"/>
      <c r="R59" s="130"/>
      <c r="S59" s="130"/>
      <c r="T59" s="131"/>
    </row>
    <row r="60" spans="1:20" x14ac:dyDescent="0.25">
      <c r="A60" s="129"/>
      <c r="B60" s="130"/>
      <c r="C60" s="130"/>
      <c r="D60" s="130"/>
      <c r="E60" s="131"/>
      <c r="F60" s="129"/>
      <c r="G60" s="130"/>
      <c r="H60" s="130"/>
      <c r="I60" s="130"/>
      <c r="J60" s="131"/>
      <c r="K60" s="129"/>
      <c r="L60" s="130"/>
      <c r="M60" s="130"/>
      <c r="N60" s="130"/>
      <c r="O60" s="131"/>
      <c r="P60" s="129"/>
      <c r="Q60" s="130"/>
      <c r="R60" s="130"/>
      <c r="S60" s="130"/>
      <c r="T60" s="131"/>
    </row>
    <row r="61" spans="1:20" x14ac:dyDescent="0.25">
      <c r="A61" s="129"/>
      <c r="B61" s="130"/>
      <c r="C61" s="130"/>
      <c r="D61" s="130"/>
      <c r="E61" s="131"/>
      <c r="F61" s="129"/>
      <c r="G61" s="130"/>
      <c r="H61" s="130"/>
      <c r="I61" s="130"/>
      <c r="J61" s="131"/>
      <c r="K61" s="129"/>
      <c r="L61" s="130"/>
      <c r="M61" s="130"/>
      <c r="N61" s="130"/>
      <c r="O61" s="131"/>
      <c r="P61" s="129"/>
      <c r="Q61" s="130"/>
      <c r="R61" s="130"/>
      <c r="S61" s="130"/>
      <c r="T61" s="131"/>
    </row>
    <row r="62" spans="1:20" x14ac:dyDescent="0.25">
      <c r="A62" s="129"/>
      <c r="B62" s="130"/>
      <c r="C62" s="130"/>
      <c r="D62" s="130"/>
      <c r="E62" s="131"/>
      <c r="F62" s="129"/>
      <c r="G62" s="130"/>
      <c r="H62" s="130"/>
      <c r="I62" s="130"/>
      <c r="J62" s="131"/>
      <c r="K62" s="129"/>
      <c r="L62" s="130"/>
      <c r="M62" s="130"/>
      <c r="N62" s="130"/>
      <c r="O62" s="131"/>
      <c r="P62" s="129"/>
      <c r="Q62" s="130"/>
      <c r="R62" s="130"/>
      <c r="S62" s="130"/>
      <c r="T62" s="131"/>
    </row>
    <row r="63" spans="1:20" x14ac:dyDescent="0.25">
      <c r="A63" s="129"/>
      <c r="B63" s="130"/>
      <c r="C63" s="130"/>
      <c r="D63" s="130"/>
      <c r="E63" s="131"/>
      <c r="F63" s="129"/>
      <c r="G63" s="130"/>
      <c r="H63" s="130"/>
      <c r="I63" s="130"/>
      <c r="J63" s="131"/>
      <c r="K63" s="129"/>
      <c r="L63" s="130"/>
      <c r="M63" s="130"/>
      <c r="N63" s="130"/>
      <c r="O63" s="131"/>
      <c r="P63" s="129"/>
      <c r="Q63" s="130"/>
      <c r="R63" s="130"/>
      <c r="S63" s="130"/>
      <c r="T63" s="131"/>
    </row>
    <row r="64" spans="1:20" x14ac:dyDescent="0.25">
      <c r="A64" s="129"/>
      <c r="B64" s="130"/>
      <c r="C64" s="130"/>
      <c r="D64" s="130"/>
      <c r="E64" s="131"/>
      <c r="F64" s="129"/>
      <c r="G64" s="130"/>
      <c r="H64" s="130"/>
      <c r="I64" s="130"/>
      <c r="J64" s="131"/>
      <c r="K64" s="129"/>
      <c r="L64" s="130"/>
      <c r="M64" s="130"/>
      <c r="N64" s="130"/>
      <c r="O64" s="131"/>
      <c r="P64" s="129"/>
      <c r="Q64" s="130"/>
      <c r="R64" s="130"/>
      <c r="S64" s="130"/>
      <c r="T64" s="131"/>
    </row>
    <row r="65" spans="1:20" x14ac:dyDescent="0.25">
      <c r="A65" s="129"/>
      <c r="B65" s="130"/>
      <c r="C65" s="130"/>
      <c r="D65" s="130"/>
      <c r="E65" s="131"/>
      <c r="F65" s="129"/>
      <c r="G65" s="130"/>
      <c r="H65" s="130"/>
      <c r="I65" s="130"/>
      <c r="J65" s="131"/>
      <c r="K65" s="129"/>
      <c r="L65" s="130"/>
      <c r="M65" s="130"/>
      <c r="N65" s="130"/>
      <c r="O65" s="131"/>
      <c r="P65" s="129"/>
      <c r="Q65" s="130"/>
      <c r="R65" s="130"/>
      <c r="S65" s="130"/>
      <c r="T65" s="131"/>
    </row>
    <row r="66" spans="1:20" ht="16.8" x14ac:dyDescent="0.3">
      <c r="A66" s="102" t="s">
        <v>65</v>
      </c>
      <c r="B66" s="103"/>
      <c r="C66" s="103"/>
      <c r="D66" s="103"/>
      <c r="E66" s="104"/>
      <c r="F66" s="136" t="str">
        <f>IF(A56=0," ",(RSQ(A56:A65,F56:F65)))</f>
        <v xml:space="preserve"> </v>
      </c>
      <c r="G66" s="137"/>
      <c r="H66" s="137"/>
      <c r="I66" s="137"/>
      <c r="J66" s="138"/>
      <c r="K66" s="38"/>
      <c r="L66" s="25"/>
      <c r="M66" s="25"/>
      <c r="N66" s="25"/>
      <c r="O66" s="26"/>
      <c r="P66" s="136" t="str">
        <f>IF(K56=0," ",(RSQ(K56:K65,P56:P65)))</f>
        <v xml:space="preserve"> </v>
      </c>
      <c r="Q66" s="137"/>
      <c r="R66" s="137"/>
      <c r="S66" s="137"/>
      <c r="T66" s="138"/>
    </row>
    <row r="67" spans="1:20" x14ac:dyDescent="0.25">
      <c r="B67" s="4"/>
      <c r="C67" s="4"/>
      <c r="D67" s="4"/>
    </row>
  </sheetData>
  <sheetProtection algorithmName="SHA-512" hashValue="3xgSXcNTd6JFduvJkEWQINLfN0/k4T4EQKAwBPKY8vnHuazrFOfA7ahIbOyYQfVekzXgx+iQe877bJQDrmPDMQ==" saltValue="Nj+4yrJmd+D9A+L9A8I7Hg==" spinCount="100000" sheet="1" objects="1" scenarios="1"/>
  <mergeCells count="113">
    <mergeCell ref="A65:E65"/>
    <mergeCell ref="F65:J65"/>
    <mergeCell ref="K65:O65"/>
    <mergeCell ref="P65:T65"/>
    <mergeCell ref="A66:E66"/>
    <mergeCell ref="F66:J66"/>
    <mergeCell ref="P66:T66"/>
    <mergeCell ref="A63:E63"/>
    <mergeCell ref="F63:J63"/>
    <mergeCell ref="K63:O63"/>
    <mergeCell ref="P63:T63"/>
    <mergeCell ref="A64:E64"/>
    <mergeCell ref="F64:J64"/>
    <mergeCell ref="K64:O64"/>
    <mergeCell ref="P64:T64"/>
    <mergeCell ref="A61:E61"/>
    <mergeCell ref="F61:J61"/>
    <mergeCell ref="K61:O61"/>
    <mergeCell ref="P61:T61"/>
    <mergeCell ref="A62:E62"/>
    <mergeCell ref="F62:J62"/>
    <mergeCell ref="K62:O62"/>
    <mergeCell ref="P62:T62"/>
    <mergeCell ref="A59:E59"/>
    <mergeCell ref="F59:J59"/>
    <mergeCell ref="K59:O59"/>
    <mergeCell ref="P59:T59"/>
    <mergeCell ref="A60:E60"/>
    <mergeCell ref="F60:J60"/>
    <mergeCell ref="K60:O60"/>
    <mergeCell ref="P60:T60"/>
    <mergeCell ref="A57:E57"/>
    <mergeCell ref="F57:J57"/>
    <mergeCell ref="K57:O57"/>
    <mergeCell ref="P57:T57"/>
    <mergeCell ref="A58:E58"/>
    <mergeCell ref="F58:J58"/>
    <mergeCell ref="K58:O58"/>
    <mergeCell ref="P58:T58"/>
    <mergeCell ref="A55:E55"/>
    <mergeCell ref="F55:J55"/>
    <mergeCell ref="K55:O55"/>
    <mergeCell ref="P55:T55"/>
    <mergeCell ref="A56:E56"/>
    <mergeCell ref="F56:J56"/>
    <mergeCell ref="K56:O56"/>
    <mergeCell ref="P56:T56"/>
    <mergeCell ref="A46:E46"/>
    <mergeCell ref="F48:T48"/>
    <mergeCell ref="F49:T49"/>
    <mergeCell ref="A50:T50"/>
    <mergeCell ref="A54:J54"/>
    <mergeCell ref="K54:T54"/>
    <mergeCell ref="A44:E44"/>
    <mergeCell ref="F44:G44"/>
    <mergeCell ref="K44:L44"/>
    <mergeCell ref="P44:Q44"/>
    <mergeCell ref="A45:E45"/>
    <mergeCell ref="F45:G45"/>
    <mergeCell ref="K45:L45"/>
    <mergeCell ref="A42:E42"/>
    <mergeCell ref="F42:G42"/>
    <mergeCell ref="K42:L42"/>
    <mergeCell ref="A43:E43"/>
    <mergeCell ref="F43:G43"/>
    <mergeCell ref="K43:L43"/>
    <mergeCell ref="A40:E40"/>
    <mergeCell ref="F40:G40"/>
    <mergeCell ref="K40:L40"/>
    <mergeCell ref="A41:E41"/>
    <mergeCell ref="F41:G41"/>
    <mergeCell ref="K41:L41"/>
    <mergeCell ref="A38:E38"/>
    <mergeCell ref="F38:G38"/>
    <mergeCell ref="K38:L38"/>
    <mergeCell ref="A39:E39"/>
    <mergeCell ref="F39:G39"/>
    <mergeCell ref="K39:L39"/>
    <mergeCell ref="A35:E35"/>
    <mergeCell ref="F35:G35"/>
    <mergeCell ref="A37:E37"/>
    <mergeCell ref="F37:J37"/>
    <mergeCell ref="K37:O37"/>
    <mergeCell ref="K35:O35"/>
    <mergeCell ref="P37:T37"/>
    <mergeCell ref="A33:E33"/>
    <mergeCell ref="F33:G33"/>
    <mergeCell ref="K33:O33"/>
    <mergeCell ref="P33:Q33"/>
    <mergeCell ref="A34:E34"/>
    <mergeCell ref="F34:G34"/>
    <mergeCell ref="K34:O34"/>
    <mergeCell ref="P34:Q34"/>
    <mergeCell ref="P35:Q35"/>
    <mergeCell ref="A32:E32"/>
    <mergeCell ref="F32:G32"/>
    <mergeCell ref="P32:Q32"/>
    <mergeCell ref="G20:T20"/>
    <mergeCell ref="G22:T22"/>
    <mergeCell ref="G23:T23"/>
    <mergeCell ref="G25:T25"/>
    <mergeCell ref="G26:T26"/>
    <mergeCell ref="A30:E30"/>
    <mergeCell ref="F30:J30"/>
    <mergeCell ref="F1:T1"/>
    <mergeCell ref="G14:T14"/>
    <mergeCell ref="G16:T16"/>
    <mergeCell ref="G17:T17"/>
    <mergeCell ref="G18:T18"/>
    <mergeCell ref="G19:T19"/>
    <mergeCell ref="A31:E31"/>
    <mergeCell ref="F31:G31"/>
    <mergeCell ref="P31:Q31"/>
  </mergeCells>
  <pageMargins left="0.9055118110236221" right="0.47244094488188981" top="1.3779527559055118" bottom="0.78740157480314965" header="0.31496062992125984" footer="0.31496062992125984"/>
  <pageSetup paperSize="9" orientation="portrait" verticalDpi="1200" r:id="rId1"/>
  <headerFooter>
    <oddHeader xml:space="preserve">&amp;L&amp;G&amp;R&amp;12Formulario di verifica dell'ermeticità all'aria
Versione MZ 2024.3
</oddHeader>
    <oddFooter>&amp;R Pagina &amp;P</oddFooter>
  </headerFooter>
  <rowBreaks count="1" manualBreakCount="1">
    <brk id="49" max="16383" man="1"/>
  </rowBreaks>
  <drawing r:id="rId2"/>
  <legacyDrawingHF r:id="rId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5551-1DCF-4C1E-85C7-BE01D30F0C79}">
  <sheetPr codeName="Foglio19">
    <tabColor theme="3" tint="0.59999389629810485"/>
  </sheetPr>
  <dimension ref="A1:V67"/>
  <sheetViews>
    <sheetView view="pageLayout" zoomScaleNormal="100" workbookViewId="0">
      <selection activeCell="T6" sqref="T6"/>
    </sheetView>
  </sheetViews>
  <sheetFormatPr baseColWidth="10" defaultColWidth="11.44140625" defaultRowHeight="13.8" x14ac:dyDescent="0.25"/>
  <cols>
    <col min="1" max="4" width="4.33203125" style="1" customWidth="1"/>
    <col min="5" max="5" width="6.44140625" style="1" customWidth="1"/>
    <col min="6" max="19" width="4.33203125" style="1" customWidth="1"/>
    <col min="20" max="20" width="3.5546875" style="1" customWidth="1"/>
    <col min="21" max="22" width="11.44140625" style="1" hidden="1" customWidth="1"/>
    <col min="23" max="24" width="11.44140625" style="1" customWidth="1"/>
    <col min="25" max="16384" width="11.44140625" style="1"/>
  </cols>
  <sheetData>
    <row r="1" spans="1:20" x14ac:dyDescent="0.25">
      <c r="A1" s="1" t="s">
        <v>84</v>
      </c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</row>
    <row r="2" spans="1:20" ht="7.5" customHeight="1" x14ac:dyDescent="0.25"/>
    <row r="3" spans="1:20" ht="15.6" x14ac:dyDescent="0.3">
      <c r="A3" s="5" t="s">
        <v>178</v>
      </c>
    </row>
    <row r="4" spans="1:20" ht="7.5" customHeight="1" x14ac:dyDescent="0.25"/>
    <row r="5" spans="1:20" x14ac:dyDescent="0.25">
      <c r="A5" s="1" t="s">
        <v>51</v>
      </c>
      <c r="F5" s="70"/>
      <c r="G5" s="4" t="s">
        <v>177</v>
      </c>
    </row>
    <row r="6" spans="1:20" x14ac:dyDescent="0.25">
      <c r="A6" s="1" t="s">
        <v>52</v>
      </c>
      <c r="F6" s="70"/>
      <c r="G6" s="4" t="s">
        <v>50</v>
      </c>
    </row>
    <row r="7" spans="1:20" x14ac:dyDescent="0.25">
      <c r="F7" s="70"/>
      <c r="G7" s="4" t="s">
        <v>179</v>
      </c>
    </row>
    <row r="8" spans="1:20" ht="7.5" customHeight="1" x14ac:dyDescent="0.25"/>
    <row r="9" spans="1:20" x14ac:dyDescent="0.25">
      <c r="A9" s="1" t="s">
        <v>49</v>
      </c>
      <c r="F9" s="70"/>
      <c r="G9" s="4" t="s">
        <v>53</v>
      </c>
    </row>
    <row r="10" spans="1:20" x14ac:dyDescent="0.25">
      <c r="A10" s="1" t="s">
        <v>48</v>
      </c>
      <c r="F10" s="70"/>
      <c r="G10" s="4" t="s">
        <v>180</v>
      </c>
    </row>
    <row r="11" spans="1:20" x14ac:dyDescent="0.25">
      <c r="F11" s="70"/>
      <c r="G11" s="4" t="s">
        <v>54</v>
      </c>
    </row>
    <row r="12" spans="1:20" ht="15" customHeight="1" x14ac:dyDescent="0.3">
      <c r="F12" s="70"/>
      <c r="G12" s="66" t="s">
        <v>192</v>
      </c>
      <c r="H12"/>
    </row>
    <row r="13" spans="1:20" ht="7.5" customHeight="1" x14ac:dyDescent="0.3">
      <c r="G13"/>
      <c r="H13" s="4"/>
    </row>
    <row r="14" spans="1:20" x14ac:dyDescent="0.25">
      <c r="A14" s="1" t="s">
        <v>193</v>
      </c>
      <c r="F14" s="70"/>
      <c r="G14" s="101" t="s">
        <v>194</v>
      </c>
      <c r="H14" s="101"/>
      <c r="I14" s="101"/>
      <c r="J14" s="101"/>
      <c r="K14" s="101"/>
      <c r="L14" s="101"/>
      <c r="M14" s="101"/>
      <c r="N14" s="101"/>
      <c r="O14" s="101"/>
      <c r="P14" s="101"/>
      <c r="Q14" s="101"/>
      <c r="R14" s="101"/>
      <c r="S14" s="101"/>
      <c r="T14" s="101"/>
    </row>
    <row r="15" spans="1:20" ht="7.5" customHeight="1" x14ac:dyDescent="0.25"/>
    <row r="16" spans="1:20" x14ac:dyDescent="0.25">
      <c r="A16" s="1" t="s">
        <v>41</v>
      </c>
      <c r="F16" s="70"/>
      <c r="G16" s="101" t="s">
        <v>183</v>
      </c>
      <c r="H16" s="101"/>
      <c r="I16" s="101"/>
      <c r="J16" s="101"/>
      <c r="K16" s="101"/>
      <c r="L16" s="101"/>
      <c r="M16" s="101"/>
      <c r="N16" s="101"/>
      <c r="O16" s="101"/>
      <c r="P16" s="101"/>
      <c r="Q16" s="101"/>
      <c r="R16" s="101"/>
      <c r="S16" s="101"/>
      <c r="T16" s="101"/>
    </row>
    <row r="17" spans="1:22" x14ac:dyDescent="0.25">
      <c r="F17" s="70"/>
      <c r="G17" s="101" t="s">
        <v>184</v>
      </c>
      <c r="H17" s="101"/>
      <c r="I17" s="101"/>
      <c r="J17" s="101"/>
      <c r="K17" s="101"/>
      <c r="L17" s="101"/>
      <c r="M17" s="101"/>
      <c r="N17" s="101"/>
      <c r="O17" s="101"/>
      <c r="P17" s="101"/>
      <c r="Q17" s="101"/>
      <c r="R17" s="101"/>
      <c r="S17" s="101"/>
      <c r="T17" s="101"/>
    </row>
    <row r="18" spans="1:22" x14ac:dyDescent="0.25">
      <c r="F18" s="70"/>
      <c r="G18" s="101" t="s">
        <v>185</v>
      </c>
      <c r="H18" s="101"/>
      <c r="I18" s="101"/>
      <c r="J18" s="101"/>
      <c r="K18" s="101"/>
      <c r="L18" s="101"/>
      <c r="M18" s="101"/>
      <c r="N18" s="101"/>
      <c r="O18" s="101"/>
      <c r="P18" s="101"/>
      <c r="Q18" s="101"/>
      <c r="R18" s="101"/>
      <c r="S18" s="101"/>
      <c r="T18" s="101"/>
    </row>
    <row r="19" spans="1:22" x14ac:dyDescent="0.25">
      <c r="F19" s="70"/>
      <c r="G19" s="101" t="s">
        <v>186</v>
      </c>
      <c r="H19" s="101"/>
      <c r="I19" s="101"/>
      <c r="J19" s="101"/>
      <c r="K19" s="101"/>
      <c r="L19" s="101"/>
      <c r="M19" s="101"/>
      <c r="N19" s="101"/>
      <c r="O19" s="101"/>
      <c r="P19" s="101"/>
      <c r="Q19" s="101"/>
      <c r="R19" s="101"/>
      <c r="S19" s="101"/>
      <c r="T19" s="101"/>
    </row>
    <row r="20" spans="1:22" x14ac:dyDescent="0.25">
      <c r="F20" s="70"/>
      <c r="G20" s="101" t="s">
        <v>187</v>
      </c>
      <c r="H20" s="101"/>
      <c r="I20" s="101"/>
      <c r="J20" s="101"/>
      <c r="K20" s="101"/>
      <c r="L20" s="101"/>
      <c r="M20" s="101"/>
      <c r="N20" s="101"/>
      <c r="O20" s="101"/>
      <c r="P20" s="101"/>
      <c r="Q20" s="101"/>
      <c r="R20" s="101"/>
      <c r="S20" s="101"/>
      <c r="T20" s="101"/>
    </row>
    <row r="21" spans="1:22" ht="7.5" customHeight="1" x14ac:dyDescent="0.25">
      <c r="G21" s="4"/>
    </row>
    <row r="22" spans="1:22" x14ac:dyDescent="0.25">
      <c r="A22" s="1" t="s">
        <v>40</v>
      </c>
      <c r="F22" s="70"/>
      <c r="G22" s="101" t="s">
        <v>114</v>
      </c>
      <c r="H22" s="101"/>
      <c r="I22" s="101"/>
      <c r="J22" s="101"/>
      <c r="K22" s="101"/>
      <c r="L22" s="101"/>
      <c r="M22" s="101"/>
      <c r="N22" s="101"/>
      <c r="O22" s="101"/>
      <c r="P22" s="101"/>
      <c r="Q22" s="101"/>
      <c r="R22" s="101"/>
      <c r="S22" s="101"/>
      <c r="T22" s="101"/>
    </row>
    <row r="23" spans="1:22" x14ac:dyDescent="0.25">
      <c r="F23" s="70"/>
      <c r="G23" s="101" t="s">
        <v>188</v>
      </c>
      <c r="H23" s="101"/>
      <c r="I23" s="101"/>
      <c r="J23" s="101"/>
      <c r="K23" s="101"/>
      <c r="L23" s="101"/>
      <c r="M23" s="101"/>
      <c r="N23" s="101"/>
      <c r="O23" s="101"/>
      <c r="P23" s="101"/>
      <c r="Q23" s="101"/>
      <c r="R23" s="101"/>
      <c r="S23" s="101"/>
      <c r="T23" s="101"/>
    </row>
    <row r="24" spans="1:22" ht="7.5" customHeight="1" x14ac:dyDescent="0.25">
      <c r="G24" s="66"/>
      <c r="H24" s="66"/>
      <c r="I24" s="66"/>
      <c r="J24" s="66"/>
      <c r="K24" s="66"/>
      <c r="L24" s="66"/>
      <c r="M24" s="66"/>
      <c r="N24" s="66"/>
      <c r="O24" s="66"/>
      <c r="P24" s="66"/>
      <c r="Q24" s="66"/>
      <c r="R24" s="66"/>
      <c r="S24" s="66"/>
      <c r="T24" s="66"/>
    </row>
    <row r="25" spans="1:22" x14ac:dyDescent="0.25">
      <c r="A25" s="1" t="s">
        <v>195</v>
      </c>
      <c r="F25" s="63"/>
      <c r="G25" s="101" t="s">
        <v>190</v>
      </c>
      <c r="H25" s="101"/>
      <c r="I25" s="101"/>
      <c r="J25" s="101"/>
      <c r="K25" s="101"/>
      <c r="L25" s="101"/>
      <c r="M25" s="101"/>
      <c r="N25" s="101"/>
      <c r="O25" s="101"/>
      <c r="P25" s="101"/>
      <c r="Q25" s="101"/>
      <c r="R25" s="101"/>
      <c r="S25" s="101"/>
      <c r="T25" s="101"/>
    </row>
    <row r="26" spans="1:22" x14ac:dyDescent="0.25">
      <c r="F26" s="63"/>
      <c r="G26" s="101" t="s">
        <v>191</v>
      </c>
      <c r="H26" s="101"/>
      <c r="I26" s="101"/>
      <c r="J26" s="101"/>
      <c r="K26" s="101"/>
      <c r="L26" s="101"/>
      <c r="M26" s="101"/>
      <c r="N26" s="101"/>
      <c r="O26" s="101"/>
      <c r="P26" s="101"/>
      <c r="Q26" s="101"/>
      <c r="R26" s="101"/>
      <c r="S26" s="101"/>
      <c r="T26" s="101"/>
    </row>
    <row r="28" spans="1:22" x14ac:dyDescent="0.25">
      <c r="A28" s="17" t="s">
        <v>27</v>
      </c>
    </row>
    <row r="29" spans="1:22" x14ac:dyDescent="0.25">
      <c r="A29" s="17"/>
    </row>
    <row r="30" spans="1:22" ht="18.600000000000001" customHeight="1" x14ac:dyDescent="0.25">
      <c r="A30" s="102" t="s">
        <v>28</v>
      </c>
      <c r="B30" s="103"/>
      <c r="C30" s="103"/>
      <c r="D30" s="103"/>
      <c r="E30" s="104"/>
      <c r="F30" s="107"/>
      <c r="G30" s="108"/>
      <c r="H30" s="108"/>
      <c r="I30" s="108"/>
      <c r="J30" s="109"/>
    </row>
    <row r="31" spans="1:22" ht="17.399999999999999" x14ac:dyDescent="0.35">
      <c r="A31" s="102" t="s">
        <v>196</v>
      </c>
      <c r="B31" s="103"/>
      <c r="C31" s="103"/>
      <c r="D31" s="103"/>
      <c r="E31" s="104"/>
      <c r="F31" s="105"/>
      <c r="G31" s="106"/>
      <c r="H31" s="25" t="s">
        <v>6</v>
      </c>
      <c r="I31" s="25"/>
      <c r="J31" s="26"/>
      <c r="K31" s="27" t="s">
        <v>32</v>
      </c>
      <c r="L31" s="25"/>
      <c r="M31" s="25"/>
      <c r="N31" s="25"/>
      <c r="O31" s="26"/>
      <c r="P31" s="105"/>
      <c r="Q31" s="106"/>
      <c r="R31" s="25" t="s">
        <v>13</v>
      </c>
      <c r="S31" s="25"/>
      <c r="T31" s="26"/>
      <c r="U31" s="1">
        <f>IF(Verifica!$F$31="Minergie",V31,IF(Verifica!$F$31="Minergie-P",V32,IF(Verifica!$F$31="Minergie-A",V33,0)))</f>
        <v>0</v>
      </c>
      <c r="V31" s="1">
        <f>IF(Verifica!$F$33="Nuove costruzioni",(F31*1.2+F33*12+F34*6)/(F31+F33+F34),IF(Verifica!$F$33="Ammodernamenti",(F32*1.6+F33*12+F34*6)/SUM(F32:F34),IF(Verifica!$F$33="Nuove costruzioni / Ammodernamenti",(F31*0.8+F32*1.6+F33*12+F34*6)/SUM(F31:F34),0)))</f>
        <v>0</v>
      </c>
    </row>
    <row r="32" spans="1:22" ht="17.399999999999999" x14ac:dyDescent="0.35">
      <c r="A32" s="102" t="s">
        <v>197</v>
      </c>
      <c r="B32" s="103"/>
      <c r="C32" s="103"/>
      <c r="D32" s="103"/>
      <c r="E32" s="104"/>
      <c r="F32" s="105"/>
      <c r="G32" s="106"/>
      <c r="H32" s="25" t="s">
        <v>6</v>
      </c>
      <c r="I32" s="25"/>
      <c r="J32" s="26"/>
      <c r="K32" s="27" t="s">
        <v>30</v>
      </c>
      <c r="L32" s="25"/>
      <c r="M32" s="25"/>
      <c r="N32" s="25"/>
      <c r="O32" s="26"/>
      <c r="P32" s="105"/>
      <c r="Q32" s="106"/>
      <c r="R32" s="25" t="s">
        <v>13</v>
      </c>
      <c r="S32" s="25"/>
      <c r="T32" s="26"/>
      <c r="V32" s="1">
        <f>IF(Verifica!$F$33="Nuove costruzioni",(F31*0.8+F33*12+F34*6)/(F31+F33+F34),IF(Verifica!$F$33="Ammodernamenti",(F32*1.6+F33*12+F34*6)/SUM(F32:F34),IF(Verifica!$F$33="Nuove costruzioni / Ammodernamenti",(F31*0.8+F32*1.6+F33*12+F34*6)/SUM(F31:F34),0)))</f>
        <v>0</v>
      </c>
    </row>
    <row r="33" spans="1:22" ht="16.2" x14ac:dyDescent="0.25">
      <c r="A33" s="102" t="s">
        <v>198</v>
      </c>
      <c r="B33" s="103"/>
      <c r="C33" s="103"/>
      <c r="D33" s="103"/>
      <c r="E33" s="104"/>
      <c r="F33" s="105"/>
      <c r="G33" s="106"/>
      <c r="H33" s="25" t="s">
        <v>6</v>
      </c>
      <c r="I33" s="25"/>
      <c r="J33" s="26"/>
      <c r="K33" s="102" t="s">
        <v>29</v>
      </c>
      <c r="L33" s="103"/>
      <c r="M33" s="103"/>
      <c r="N33" s="103"/>
      <c r="O33" s="104"/>
      <c r="P33" s="105"/>
      <c r="Q33" s="106"/>
      <c r="R33" s="25" t="s">
        <v>14</v>
      </c>
      <c r="S33" s="25"/>
      <c r="T33" s="26"/>
      <c r="V33" s="1">
        <f>IF(Verifica!$F$33="Nuove costruzioni",(F31*0.8+F33*12+F34*6)/(F31+F33+F34),IF(Verifica!$F$33="Ammodernamenti",(F32*1.6+F33*12+F34*6)/SUM(F32:F34),IF(Verifica!$F$33="Nuove costruzioni / Ammodernamenti",(F31*0.8+F32*1.6+F33*12+F34*6)/SUM(F31:F34),0)))</f>
        <v>0</v>
      </c>
    </row>
    <row r="34" spans="1:22" ht="16.2" x14ac:dyDescent="0.25">
      <c r="A34" s="102" t="s">
        <v>199</v>
      </c>
      <c r="B34" s="103"/>
      <c r="C34" s="103"/>
      <c r="D34" s="103"/>
      <c r="E34" s="104"/>
      <c r="F34" s="105"/>
      <c r="G34" s="106"/>
      <c r="H34" s="25" t="s">
        <v>6</v>
      </c>
      <c r="I34" s="25"/>
      <c r="J34" s="26"/>
      <c r="K34" s="102" t="s">
        <v>31</v>
      </c>
      <c r="L34" s="103"/>
      <c r="M34" s="103"/>
      <c r="N34" s="103"/>
      <c r="O34" s="104"/>
      <c r="P34" s="105"/>
      <c r="Q34" s="106"/>
      <c r="R34" s="25" t="s">
        <v>7</v>
      </c>
      <c r="S34" s="25"/>
      <c r="T34" s="26"/>
    </row>
    <row r="35" spans="1:22" ht="16.2" x14ac:dyDescent="0.35">
      <c r="A35" s="102" t="s">
        <v>209</v>
      </c>
      <c r="B35" s="103"/>
      <c r="C35" s="103"/>
      <c r="D35" s="103"/>
      <c r="E35" s="104"/>
      <c r="F35" s="113" t="str">
        <f>IF(F31=0," ",SUM(F31:G34))</f>
        <v xml:space="preserve"> </v>
      </c>
      <c r="G35" s="114"/>
      <c r="H35" s="25" t="s">
        <v>6</v>
      </c>
      <c r="I35" s="25"/>
      <c r="J35" s="26"/>
      <c r="K35" s="102" t="s">
        <v>115</v>
      </c>
      <c r="L35" s="103"/>
      <c r="M35" s="103"/>
      <c r="N35" s="103"/>
      <c r="O35" s="104"/>
      <c r="P35" s="105"/>
      <c r="Q35" s="106"/>
      <c r="R35" s="25" t="s">
        <v>208</v>
      </c>
      <c r="S35" s="25"/>
      <c r="T35" s="26"/>
    </row>
    <row r="37" spans="1:22" x14ac:dyDescent="0.25">
      <c r="A37" s="102"/>
      <c r="B37" s="103"/>
      <c r="C37" s="103"/>
      <c r="D37" s="103"/>
      <c r="E37" s="104"/>
      <c r="F37" s="110" t="s">
        <v>42</v>
      </c>
      <c r="G37" s="111"/>
      <c r="H37" s="111"/>
      <c r="I37" s="111"/>
      <c r="J37" s="112"/>
      <c r="K37" s="110" t="s">
        <v>33</v>
      </c>
      <c r="L37" s="111"/>
      <c r="M37" s="111"/>
      <c r="N37" s="111"/>
      <c r="O37" s="112"/>
      <c r="P37" s="110" t="s">
        <v>200</v>
      </c>
      <c r="Q37" s="111"/>
      <c r="R37" s="111"/>
      <c r="S37" s="111"/>
      <c r="T37" s="112"/>
    </row>
    <row r="38" spans="1:22" ht="16.2" x14ac:dyDescent="0.35">
      <c r="A38" s="102" t="s">
        <v>39</v>
      </c>
      <c r="B38" s="103"/>
      <c r="C38" s="103"/>
      <c r="D38" s="103"/>
      <c r="E38" s="104"/>
      <c r="F38" s="105"/>
      <c r="G38" s="106"/>
      <c r="H38" s="25" t="s">
        <v>8</v>
      </c>
      <c r="I38" s="25"/>
      <c r="J38" s="26"/>
      <c r="K38" s="105"/>
      <c r="L38" s="106"/>
      <c r="M38" s="25" t="s">
        <v>8</v>
      </c>
      <c r="N38" s="25"/>
      <c r="O38" s="26"/>
      <c r="P38" s="20"/>
      <c r="T38" s="21"/>
    </row>
    <row r="39" spans="1:22" ht="17.399999999999999" x14ac:dyDescent="0.35">
      <c r="A39" s="102" t="s">
        <v>38</v>
      </c>
      <c r="B39" s="103"/>
      <c r="C39" s="103"/>
      <c r="D39" s="103"/>
      <c r="E39" s="104"/>
      <c r="F39" s="105"/>
      <c r="G39" s="106"/>
      <c r="H39" s="25" t="s">
        <v>9</v>
      </c>
      <c r="I39" s="25"/>
      <c r="J39" s="26"/>
      <c r="K39" s="105"/>
      <c r="L39" s="106"/>
      <c r="M39" s="25" t="s">
        <v>9</v>
      </c>
      <c r="N39" s="25"/>
      <c r="O39" s="26"/>
      <c r="P39" s="20"/>
      <c r="T39" s="21"/>
    </row>
    <row r="40" spans="1:22" ht="16.2" x14ac:dyDescent="0.25">
      <c r="A40" s="120" t="s">
        <v>201</v>
      </c>
      <c r="B40" s="121"/>
      <c r="C40" s="121"/>
      <c r="D40" s="121"/>
      <c r="E40" s="122"/>
      <c r="F40" s="125"/>
      <c r="G40" s="126"/>
      <c r="H40" s="1" t="s">
        <v>10</v>
      </c>
      <c r="J40" s="21"/>
      <c r="K40" s="125"/>
      <c r="L40" s="126"/>
      <c r="M40" s="1" t="s">
        <v>10</v>
      </c>
      <c r="O40" s="21"/>
      <c r="P40" s="20"/>
      <c r="T40" s="21"/>
    </row>
    <row r="41" spans="1:22" x14ac:dyDescent="0.25">
      <c r="A41" s="115" t="s">
        <v>36</v>
      </c>
      <c r="B41" s="116"/>
      <c r="C41" s="116"/>
      <c r="D41" s="116"/>
      <c r="E41" s="117"/>
      <c r="F41" s="118"/>
      <c r="G41" s="119"/>
      <c r="H41" s="3"/>
      <c r="I41" s="3"/>
      <c r="J41" s="23"/>
      <c r="K41" s="118"/>
      <c r="L41" s="119"/>
      <c r="M41" s="3"/>
      <c r="N41" s="3"/>
      <c r="O41" s="23"/>
      <c r="P41" s="20"/>
      <c r="T41" s="21"/>
    </row>
    <row r="42" spans="1:22" x14ac:dyDescent="0.25">
      <c r="A42" s="120" t="s">
        <v>37</v>
      </c>
      <c r="B42" s="121"/>
      <c r="C42" s="121"/>
      <c r="D42" s="121"/>
      <c r="E42" s="122"/>
      <c r="F42" s="123"/>
      <c r="G42" s="124"/>
      <c r="H42" s="1" t="s">
        <v>10</v>
      </c>
      <c r="J42" s="21"/>
      <c r="K42" s="123"/>
      <c r="L42" s="124"/>
      <c r="M42" s="1" t="s">
        <v>10</v>
      </c>
      <c r="O42" s="21"/>
      <c r="P42" s="20"/>
      <c r="T42" s="21"/>
    </row>
    <row r="43" spans="1:22" x14ac:dyDescent="0.25">
      <c r="A43" s="115" t="s">
        <v>4</v>
      </c>
      <c r="B43" s="116"/>
      <c r="C43" s="116"/>
      <c r="D43" s="116"/>
      <c r="E43" s="117"/>
      <c r="F43" s="118"/>
      <c r="G43" s="119"/>
      <c r="H43" s="3"/>
      <c r="I43" s="3"/>
      <c r="J43" s="23"/>
      <c r="K43" s="118"/>
      <c r="L43" s="119"/>
      <c r="M43" s="3"/>
      <c r="N43" s="3"/>
      <c r="O43" s="23"/>
      <c r="P43" s="20"/>
      <c r="T43" s="21"/>
    </row>
    <row r="44" spans="1:22" ht="16.2" x14ac:dyDescent="0.35">
      <c r="A44" s="120" t="s">
        <v>116</v>
      </c>
      <c r="B44" s="121"/>
      <c r="C44" s="121"/>
      <c r="D44" s="121"/>
      <c r="E44" s="122"/>
      <c r="F44" s="127" t="str">
        <f>IF(F38=0," ",F38/SUM(F31:G34))</f>
        <v xml:space="preserve"> </v>
      </c>
      <c r="G44" s="128"/>
      <c r="H44" s="1" t="s">
        <v>0</v>
      </c>
      <c r="J44" s="21"/>
      <c r="K44" s="127" t="str">
        <f>IF(K38=0," ",K38/SUM(F31:G34))</f>
        <v xml:space="preserve"> </v>
      </c>
      <c r="L44" s="128"/>
      <c r="M44" s="1" t="s">
        <v>0</v>
      </c>
      <c r="O44" s="21"/>
      <c r="P44" s="127" t="str">
        <f>IF(F38=0," ",(F44+K44)/2)</f>
        <v xml:space="preserve"> </v>
      </c>
      <c r="Q44" s="128"/>
      <c r="R44" s="29" t="s">
        <v>0</v>
      </c>
      <c r="S44" s="19"/>
      <c r="T44" s="24"/>
    </row>
    <row r="45" spans="1:22" ht="15" x14ac:dyDescent="0.35">
      <c r="A45" s="115" t="s">
        <v>117</v>
      </c>
      <c r="B45" s="116"/>
      <c r="C45" s="116"/>
      <c r="D45" s="116"/>
      <c r="E45" s="117"/>
      <c r="F45" s="118"/>
      <c r="G45" s="119"/>
      <c r="H45" s="3"/>
      <c r="I45" s="3"/>
      <c r="J45" s="23"/>
      <c r="K45" s="118"/>
      <c r="L45" s="119"/>
      <c r="M45" s="3"/>
      <c r="N45" s="3"/>
      <c r="O45" s="23"/>
      <c r="P45" s="22"/>
      <c r="Q45" s="3"/>
      <c r="R45" s="28"/>
      <c r="S45" s="3"/>
      <c r="T45" s="23"/>
    </row>
    <row r="46" spans="1:22" x14ac:dyDescent="0.25">
      <c r="A46" s="102" t="s">
        <v>35</v>
      </c>
      <c r="B46" s="103"/>
      <c r="C46" s="103"/>
      <c r="D46" s="103"/>
      <c r="E46" s="104"/>
      <c r="F46" s="22" t="s">
        <v>12</v>
      </c>
      <c r="G46" s="35"/>
      <c r="H46" s="3" t="s">
        <v>11</v>
      </c>
      <c r="I46" s="3"/>
      <c r="J46" s="23"/>
      <c r="K46" s="22" t="s">
        <v>12</v>
      </c>
      <c r="L46" s="35"/>
      <c r="M46" s="3" t="s">
        <v>11</v>
      </c>
      <c r="N46" s="3"/>
      <c r="O46" s="23"/>
      <c r="P46" s="22" t="s">
        <v>12</v>
      </c>
      <c r="Q46" s="35"/>
      <c r="R46" s="3" t="s">
        <v>11</v>
      </c>
      <c r="S46" s="3"/>
      <c r="T46" s="23"/>
    </row>
    <row r="48" spans="1:22" ht="27" customHeight="1" x14ac:dyDescent="0.25">
      <c r="A48" s="18" t="s">
        <v>34</v>
      </c>
      <c r="B48" s="19"/>
      <c r="C48" s="19"/>
      <c r="D48" s="19"/>
      <c r="E48" s="24"/>
      <c r="F48" s="79" t="s">
        <v>202</v>
      </c>
      <c r="G48" s="80"/>
      <c r="H48" s="80"/>
      <c r="I48" s="80"/>
      <c r="J48" s="80"/>
      <c r="K48" s="80"/>
      <c r="L48" s="80"/>
      <c r="M48" s="80"/>
      <c r="N48" s="80"/>
      <c r="O48" s="80"/>
      <c r="P48" s="80"/>
      <c r="Q48" s="80"/>
      <c r="R48" s="80"/>
      <c r="S48" s="80"/>
      <c r="T48" s="81"/>
    </row>
    <row r="49" spans="1:20" ht="14.25" customHeight="1" x14ac:dyDescent="0.25">
      <c r="A49" s="20"/>
      <c r="E49" s="21"/>
      <c r="F49" s="79" t="s">
        <v>126</v>
      </c>
      <c r="G49" s="80"/>
      <c r="H49" s="80"/>
      <c r="I49" s="80"/>
      <c r="J49" s="80"/>
      <c r="K49" s="80"/>
      <c r="L49" s="80"/>
      <c r="M49" s="80"/>
      <c r="N49" s="80"/>
      <c r="O49" s="80"/>
      <c r="P49" s="80"/>
      <c r="Q49" s="80"/>
      <c r="R49" s="80"/>
      <c r="S49" s="80"/>
      <c r="T49" s="81"/>
    </row>
    <row r="50" spans="1:20" ht="33" customHeight="1" x14ac:dyDescent="0.25">
      <c r="A50" s="134" t="s">
        <v>203</v>
      </c>
      <c r="B50" s="78"/>
      <c r="C50" s="78"/>
      <c r="D50" s="78"/>
      <c r="E50" s="78"/>
      <c r="F50" s="78"/>
      <c r="G50" s="78"/>
      <c r="H50" s="78"/>
      <c r="I50" s="78"/>
      <c r="J50" s="78"/>
      <c r="K50" s="78"/>
      <c r="L50" s="78"/>
      <c r="M50" s="78"/>
      <c r="N50" s="78"/>
      <c r="O50" s="78"/>
      <c r="P50" s="78"/>
      <c r="Q50" s="78"/>
      <c r="R50" s="78"/>
      <c r="S50" s="78"/>
      <c r="T50" s="78"/>
    </row>
    <row r="51" spans="1:20" ht="8.4" customHeight="1" x14ac:dyDescent="0.25"/>
    <row r="52" spans="1:20" ht="26.4" x14ac:dyDescent="0.4">
      <c r="A52" s="2" t="s">
        <v>61</v>
      </c>
      <c r="B52" s="4"/>
      <c r="C52" s="4"/>
      <c r="D52" s="4"/>
      <c r="T52" s="37" t="s">
        <v>18</v>
      </c>
    </row>
    <row r="53" spans="1:20" ht="8.4" customHeight="1" x14ac:dyDescent="0.25">
      <c r="A53" s="4"/>
      <c r="B53" s="4"/>
      <c r="C53" s="4"/>
      <c r="D53" s="4"/>
    </row>
    <row r="54" spans="1:20" x14ac:dyDescent="0.25">
      <c r="A54" s="132" t="s">
        <v>43</v>
      </c>
      <c r="B54" s="132"/>
      <c r="C54" s="132"/>
      <c r="D54" s="132"/>
      <c r="E54" s="132"/>
      <c r="F54" s="132"/>
      <c r="G54" s="132"/>
      <c r="H54" s="132"/>
      <c r="I54" s="132"/>
      <c r="J54" s="132"/>
      <c r="K54" s="132" t="s">
        <v>44</v>
      </c>
      <c r="L54" s="132"/>
      <c r="M54" s="132"/>
      <c r="N54" s="132"/>
      <c r="O54" s="132"/>
      <c r="P54" s="132"/>
      <c r="Q54" s="132"/>
      <c r="R54" s="132"/>
      <c r="S54" s="132"/>
      <c r="T54" s="132"/>
    </row>
    <row r="55" spans="1:20" ht="31.5" customHeight="1" x14ac:dyDescent="0.25">
      <c r="A55" s="133" t="s">
        <v>45</v>
      </c>
      <c r="B55" s="133"/>
      <c r="C55" s="133"/>
      <c r="D55" s="133"/>
      <c r="E55" s="133"/>
      <c r="F55" s="133" t="s">
        <v>124</v>
      </c>
      <c r="G55" s="133"/>
      <c r="H55" s="133"/>
      <c r="I55" s="133"/>
      <c r="J55" s="133"/>
      <c r="K55" s="133" t="s">
        <v>45</v>
      </c>
      <c r="L55" s="133"/>
      <c r="M55" s="133"/>
      <c r="N55" s="133"/>
      <c r="O55" s="133"/>
      <c r="P55" s="133" t="s">
        <v>125</v>
      </c>
      <c r="Q55" s="133"/>
      <c r="R55" s="133"/>
      <c r="S55" s="133"/>
      <c r="T55" s="133"/>
    </row>
    <row r="56" spans="1:20" x14ac:dyDescent="0.25">
      <c r="A56" s="129"/>
      <c r="B56" s="130"/>
      <c r="C56" s="130"/>
      <c r="D56" s="130"/>
      <c r="E56" s="131"/>
      <c r="F56" s="129"/>
      <c r="G56" s="130"/>
      <c r="H56" s="130"/>
      <c r="I56" s="130"/>
      <c r="J56" s="131"/>
      <c r="K56" s="129"/>
      <c r="L56" s="130"/>
      <c r="M56" s="130"/>
      <c r="N56" s="130"/>
      <c r="O56" s="131"/>
      <c r="P56" s="129"/>
      <c r="Q56" s="130"/>
      <c r="R56" s="130"/>
      <c r="S56" s="130"/>
      <c r="T56" s="131"/>
    </row>
    <row r="57" spans="1:20" x14ac:dyDescent="0.25">
      <c r="A57" s="129"/>
      <c r="B57" s="130"/>
      <c r="C57" s="130"/>
      <c r="D57" s="130"/>
      <c r="E57" s="131"/>
      <c r="F57" s="129"/>
      <c r="G57" s="130"/>
      <c r="H57" s="130"/>
      <c r="I57" s="130"/>
      <c r="J57" s="131"/>
      <c r="K57" s="129"/>
      <c r="L57" s="130"/>
      <c r="M57" s="130"/>
      <c r="N57" s="130"/>
      <c r="O57" s="131"/>
      <c r="P57" s="129"/>
      <c r="Q57" s="130"/>
      <c r="R57" s="130"/>
      <c r="S57" s="130"/>
      <c r="T57" s="131"/>
    </row>
    <row r="58" spans="1:20" x14ac:dyDescent="0.25">
      <c r="A58" s="129"/>
      <c r="B58" s="130"/>
      <c r="C58" s="130"/>
      <c r="D58" s="130"/>
      <c r="E58" s="131"/>
      <c r="F58" s="129"/>
      <c r="G58" s="130"/>
      <c r="H58" s="130"/>
      <c r="I58" s="130"/>
      <c r="J58" s="131"/>
      <c r="K58" s="129"/>
      <c r="L58" s="130"/>
      <c r="M58" s="130"/>
      <c r="N58" s="130"/>
      <c r="O58" s="131"/>
      <c r="P58" s="129"/>
      <c r="Q58" s="130"/>
      <c r="R58" s="130"/>
      <c r="S58" s="130"/>
      <c r="T58" s="131"/>
    </row>
    <row r="59" spans="1:20" x14ac:dyDescent="0.25">
      <c r="A59" s="129"/>
      <c r="B59" s="130"/>
      <c r="C59" s="130"/>
      <c r="D59" s="130"/>
      <c r="E59" s="131"/>
      <c r="F59" s="129"/>
      <c r="G59" s="130"/>
      <c r="H59" s="130"/>
      <c r="I59" s="130"/>
      <c r="J59" s="131"/>
      <c r="K59" s="129"/>
      <c r="L59" s="130"/>
      <c r="M59" s="130"/>
      <c r="N59" s="130"/>
      <c r="O59" s="131"/>
      <c r="P59" s="129"/>
      <c r="Q59" s="130"/>
      <c r="R59" s="130"/>
      <c r="S59" s="130"/>
      <c r="T59" s="131"/>
    </row>
    <row r="60" spans="1:20" x14ac:dyDescent="0.25">
      <c r="A60" s="129"/>
      <c r="B60" s="130"/>
      <c r="C60" s="130"/>
      <c r="D60" s="130"/>
      <c r="E60" s="131"/>
      <c r="F60" s="129"/>
      <c r="G60" s="130"/>
      <c r="H60" s="130"/>
      <c r="I60" s="130"/>
      <c r="J60" s="131"/>
      <c r="K60" s="129"/>
      <c r="L60" s="130"/>
      <c r="M60" s="130"/>
      <c r="N60" s="130"/>
      <c r="O60" s="131"/>
      <c r="P60" s="129"/>
      <c r="Q60" s="130"/>
      <c r="R60" s="130"/>
      <c r="S60" s="130"/>
      <c r="T60" s="131"/>
    </row>
    <row r="61" spans="1:20" x14ac:dyDescent="0.25">
      <c r="A61" s="129"/>
      <c r="B61" s="130"/>
      <c r="C61" s="130"/>
      <c r="D61" s="130"/>
      <c r="E61" s="131"/>
      <c r="F61" s="129"/>
      <c r="G61" s="130"/>
      <c r="H61" s="130"/>
      <c r="I61" s="130"/>
      <c r="J61" s="131"/>
      <c r="K61" s="129"/>
      <c r="L61" s="130"/>
      <c r="M61" s="130"/>
      <c r="N61" s="130"/>
      <c r="O61" s="131"/>
      <c r="P61" s="129"/>
      <c r="Q61" s="130"/>
      <c r="R61" s="130"/>
      <c r="S61" s="130"/>
      <c r="T61" s="131"/>
    </row>
    <row r="62" spans="1:20" x14ac:dyDescent="0.25">
      <c r="A62" s="129"/>
      <c r="B62" s="130"/>
      <c r="C62" s="130"/>
      <c r="D62" s="130"/>
      <c r="E62" s="131"/>
      <c r="F62" s="129"/>
      <c r="G62" s="130"/>
      <c r="H62" s="130"/>
      <c r="I62" s="130"/>
      <c r="J62" s="131"/>
      <c r="K62" s="129"/>
      <c r="L62" s="130"/>
      <c r="M62" s="130"/>
      <c r="N62" s="130"/>
      <c r="O62" s="131"/>
      <c r="P62" s="129"/>
      <c r="Q62" s="130"/>
      <c r="R62" s="130"/>
      <c r="S62" s="130"/>
      <c r="T62" s="131"/>
    </row>
    <row r="63" spans="1:20" x14ac:dyDescent="0.25">
      <c r="A63" s="129"/>
      <c r="B63" s="130"/>
      <c r="C63" s="130"/>
      <c r="D63" s="130"/>
      <c r="E63" s="131"/>
      <c r="F63" s="129"/>
      <c r="G63" s="130"/>
      <c r="H63" s="130"/>
      <c r="I63" s="130"/>
      <c r="J63" s="131"/>
      <c r="K63" s="129"/>
      <c r="L63" s="130"/>
      <c r="M63" s="130"/>
      <c r="N63" s="130"/>
      <c r="O63" s="131"/>
      <c r="P63" s="129"/>
      <c r="Q63" s="130"/>
      <c r="R63" s="130"/>
      <c r="S63" s="130"/>
      <c r="T63" s="131"/>
    </row>
    <row r="64" spans="1:20" x14ac:dyDescent="0.25">
      <c r="A64" s="129"/>
      <c r="B64" s="130"/>
      <c r="C64" s="130"/>
      <c r="D64" s="130"/>
      <c r="E64" s="131"/>
      <c r="F64" s="129"/>
      <c r="G64" s="130"/>
      <c r="H64" s="130"/>
      <c r="I64" s="130"/>
      <c r="J64" s="131"/>
      <c r="K64" s="129"/>
      <c r="L64" s="130"/>
      <c r="M64" s="130"/>
      <c r="N64" s="130"/>
      <c r="O64" s="131"/>
      <c r="P64" s="129"/>
      <c r="Q64" s="130"/>
      <c r="R64" s="130"/>
      <c r="S64" s="130"/>
      <c r="T64" s="131"/>
    </row>
    <row r="65" spans="1:20" x14ac:dyDescent="0.25">
      <c r="A65" s="129"/>
      <c r="B65" s="130"/>
      <c r="C65" s="130"/>
      <c r="D65" s="130"/>
      <c r="E65" s="131"/>
      <c r="F65" s="129"/>
      <c r="G65" s="130"/>
      <c r="H65" s="130"/>
      <c r="I65" s="130"/>
      <c r="J65" s="131"/>
      <c r="K65" s="129"/>
      <c r="L65" s="130"/>
      <c r="M65" s="130"/>
      <c r="N65" s="130"/>
      <c r="O65" s="131"/>
      <c r="P65" s="129"/>
      <c r="Q65" s="130"/>
      <c r="R65" s="130"/>
      <c r="S65" s="130"/>
      <c r="T65" s="131"/>
    </row>
    <row r="66" spans="1:20" ht="16.8" x14ac:dyDescent="0.3">
      <c r="A66" s="102" t="s">
        <v>65</v>
      </c>
      <c r="B66" s="103"/>
      <c r="C66" s="103"/>
      <c r="D66" s="103"/>
      <c r="E66" s="104"/>
      <c r="F66" s="136" t="str">
        <f>IF(A56=0," ",(RSQ(A56:A65,F56:F65)))</f>
        <v xml:space="preserve"> </v>
      </c>
      <c r="G66" s="137"/>
      <c r="H66" s="137"/>
      <c r="I66" s="137"/>
      <c r="J66" s="138"/>
      <c r="K66" s="38"/>
      <c r="L66" s="25"/>
      <c r="M66" s="25"/>
      <c r="N66" s="25"/>
      <c r="O66" s="26"/>
      <c r="P66" s="136" t="str">
        <f>IF(K56=0," ",(RSQ(K56:K65,P56:P65)))</f>
        <v xml:space="preserve"> </v>
      </c>
      <c r="Q66" s="137"/>
      <c r="R66" s="137"/>
      <c r="S66" s="137"/>
      <c r="T66" s="138"/>
    </row>
    <row r="67" spans="1:20" x14ac:dyDescent="0.25">
      <c r="B67" s="4"/>
      <c r="C67" s="4"/>
      <c r="D67" s="4"/>
    </row>
  </sheetData>
  <sheetProtection algorithmName="SHA-512" hashValue="t29WtJOIZ6NrI/b/qIf8a0hzLVIAISqQByc9MmibsAtYLLUu2wOdjYSXEYTcC/fjeNrTNDnaSuCpEVewxHHiFQ==" saltValue="aFcVH/zb8icuQklsR1N3DQ==" spinCount="100000" sheet="1" objects="1" scenarios="1"/>
  <mergeCells count="113">
    <mergeCell ref="A65:E65"/>
    <mergeCell ref="F65:J65"/>
    <mergeCell ref="K65:O65"/>
    <mergeCell ref="P65:T65"/>
    <mergeCell ref="A66:E66"/>
    <mergeCell ref="F66:J66"/>
    <mergeCell ref="P66:T66"/>
    <mergeCell ref="A63:E63"/>
    <mergeCell ref="F63:J63"/>
    <mergeCell ref="K63:O63"/>
    <mergeCell ref="P63:T63"/>
    <mergeCell ref="A64:E64"/>
    <mergeCell ref="F64:J64"/>
    <mergeCell ref="K64:O64"/>
    <mergeCell ref="P64:T64"/>
    <mergeCell ref="A61:E61"/>
    <mergeCell ref="F61:J61"/>
    <mergeCell ref="K61:O61"/>
    <mergeCell ref="P61:T61"/>
    <mergeCell ref="A62:E62"/>
    <mergeCell ref="F62:J62"/>
    <mergeCell ref="K62:O62"/>
    <mergeCell ref="P62:T62"/>
    <mergeCell ref="A59:E59"/>
    <mergeCell ref="F59:J59"/>
    <mergeCell ref="K59:O59"/>
    <mergeCell ref="P59:T59"/>
    <mergeCell ref="A60:E60"/>
    <mergeCell ref="F60:J60"/>
    <mergeCell ref="K60:O60"/>
    <mergeCell ref="P60:T60"/>
    <mergeCell ref="A57:E57"/>
    <mergeCell ref="F57:J57"/>
    <mergeCell ref="K57:O57"/>
    <mergeCell ref="P57:T57"/>
    <mergeCell ref="A58:E58"/>
    <mergeCell ref="F58:J58"/>
    <mergeCell ref="K58:O58"/>
    <mergeCell ref="P58:T58"/>
    <mergeCell ref="A55:E55"/>
    <mergeCell ref="F55:J55"/>
    <mergeCell ref="K55:O55"/>
    <mergeCell ref="P55:T55"/>
    <mergeCell ref="A56:E56"/>
    <mergeCell ref="F56:J56"/>
    <mergeCell ref="K56:O56"/>
    <mergeCell ref="P56:T56"/>
    <mergeCell ref="A46:E46"/>
    <mergeCell ref="F48:T48"/>
    <mergeCell ref="F49:T49"/>
    <mergeCell ref="A50:T50"/>
    <mergeCell ref="A54:J54"/>
    <mergeCell ref="K54:T54"/>
    <mergeCell ref="A44:E44"/>
    <mergeCell ref="F44:G44"/>
    <mergeCell ref="K44:L44"/>
    <mergeCell ref="P44:Q44"/>
    <mergeCell ref="A45:E45"/>
    <mergeCell ref="F45:G45"/>
    <mergeCell ref="K45:L45"/>
    <mergeCell ref="A42:E42"/>
    <mergeCell ref="F42:G42"/>
    <mergeCell ref="K42:L42"/>
    <mergeCell ref="A43:E43"/>
    <mergeCell ref="F43:G43"/>
    <mergeCell ref="K43:L43"/>
    <mergeCell ref="A40:E40"/>
    <mergeCell ref="F40:G40"/>
    <mergeCell ref="K40:L40"/>
    <mergeCell ref="A41:E41"/>
    <mergeCell ref="F41:G41"/>
    <mergeCell ref="K41:L41"/>
    <mergeCell ref="A38:E38"/>
    <mergeCell ref="F38:G38"/>
    <mergeCell ref="K38:L38"/>
    <mergeCell ref="A39:E39"/>
    <mergeCell ref="F39:G39"/>
    <mergeCell ref="K39:L39"/>
    <mergeCell ref="A35:E35"/>
    <mergeCell ref="F35:G35"/>
    <mergeCell ref="A37:E37"/>
    <mergeCell ref="F37:J37"/>
    <mergeCell ref="K37:O37"/>
    <mergeCell ref="K35:O35"/>
    <mergeCell ref="P37:T37"/>
    <mergeCell ref="A33:E33"/>
    <mergeCell ref="F33:G33"/>
    <mergeCell ref="K33:O33"/>
    <mergeCell ref="P33:Q33"/>
    <mergeCell ref="A34:E34"/>
    <mergeCell ref="F34:G34"/>
    <mergeCell ref="K34:O34"/>
    <mergeCell ref="P34:Q34"/>
    <mergeCell ref="P35:Q35"/>
    <mergeCell ref="A32:E32"/>
    <mergeCell ref="F32:G32"/>
    <mergeCell ref="P32:Q32"/>
    <mergeCell ref="G20:T20"/>
    <mergeCell ref="G22:T22"/>
    <mergeCell ref="G23:T23"/>
    <mergeCell ref="G25:T25"/>
    <mergeCell ref="G26:T26"/>
    <mergeCell ref="A30:E30"/>
    <mergeCell ref="F30:J30"/>
    <mergeCell ref="F1:T1"/>
    <mergeCell ref="G14:T14"/>
    <mergeCell ref="G16:T16"/>
    <mergeCell ref="G17:T17"/>
    <mergeCell ref="G18:T18"/>
    <mergeCell ref="G19:T19"/>
    <mergeCell ref="A31:E31"/>
    <mergeCell ref="F31:G31"/>
    <mergeCell ref="P31:Q31"/>
  </mergeCells>
  <pageMargins left="0.9055118110236221" right="0.47244094488188981" top="1.3779527559055118" bottom="0.78740157480314965" header="0.31496062992125984" footer="0.31496062992125984"/>
  <pageSetup paperSize="9" orientation="portrait" verticalDpi="1200" r:id="rId1"/>
  <headerFooter>
    <oddHeader xml:space="preserve">&amp;L&amp;G&amp;R&amp;12Formulario di verifica dell'ermeticità all'aria
Versione MZ 2024.3
</oddHeader>
    <oddFooter>&amp;R Pagina &amp;P</oddFooter>
  </headerFooter>
  <rowBreaks count="1" manualBreakCount="1">
    <brk id="49" max="16383" man="1"/>
  </rowBreaks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oglio2">
    <tabColor theme="3" tint="0.59999389629810485"/>
  </sheetPr>
  <dimension ref="A1:R25"/>
  <sheetViews>
    <sheetView view="pageLayout" zoomScaleNormal="100" workbookViewId="0">
      <selection activeCell="B6" sqref="B6"/>
    </sheetView>
  </sheetViews>
  <sheetFormatPr baseColWidth="10" defaultColWidth="11.44140625" defaultRowHeight="13.8" x14ac:dyDescent="0.25"/>
  <cols>
    <col min="1" max="1" width="3.5546875" style="1" customWidth="1"/>
    <col min="2" max="2" width="41.33203125" style="1" customWidth="1"/>
    <col min="3" max="6" width="6.6640625" style="1" customWidth="1"/>
    <col min="7" max="7" width="6.44140625" style="1" bestFit="1" customWidth="1"/>
    <col min="8" max="8" width="8.6640625" style="1" bestFit="1" customWidth="1"/>
    <col min="9" max="9" width="8.88671875" style="1" bestFit="1" customWidth="1"/>
    <col min="10" max="12" width="8.33203125" style="1" customWidth="1"/>
    <col min="13" max="13" width="10.109375" style="1" customWidth="1"/>
    <col min="14" max="14" width="4.33203125" style="1" customWidth="1"/>
    <col min="15" max="18" width="7.5546875" style="42" hidden="1" customWidth="1"/>
    <col min="19" max="22" width="4.33203125" style="1" customWidth="1"/>
    <col min="23" max="26" width="11.44140625" style="1" customWidth="1"/>
    <col min="27" max="16384" width="11.44140625" style="1"/>
  </cols>
  <sheetData>
    <row r="1" spans="1:18" ht="22.5" customHeight="1" x14ac:dyDescent="0.35">
      <c r="A1" s="85" t="s">
        <v>100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43"/>
    </row>
    <row r="3" spans="1:18" ht="18" customHeight="1" x14ac:dyDescent="0.25">
      <c r="A3" s="86" t="s">
        <v>67</v>
      </c>
      <c r="B3" s="87"/>
      <c r="C3" s="88" t="s">
        <v>68</v>
      </c>
      <c r="D3" s="88"/>
      <c r="E3" s="88" t="s">
        <v>69</v>
      </c>
      <c r="F3" s="88"/>
      <c r="G3" s="12" t="s">
        <v>98</v>
      </c>
      <c r="H3" s="12" t="s">
        <v>99</v>
      </c>
      <c r="I3" s="12" t="s">
        <v>108</v>
      </c>
      <c r="J3" s="12" t="s">
        <v>108</v>
      </c>
      <c r="K3" s="12" t="s">
        <v>108</v>
      </c>
      <c r="L3" s="12" t="s">
        <v>175</v>
      </c>
      <c r="M3" s="12" t="s">
        <v>176</v>
      </c>
    </row>
    <row r="4" spans="1:18" ht="18" customHeight="1" x14ac:dyDescent="0.25">
      <c r="A4" s="44"/>
      <c r="B4" s="45"/>
      <c r="C4" s="39" t="s">
        <v>77</v>
      </c>
      <c r="D4" s="39" t="s">
        <v>78</v>
      </c>
      <c r="E4" s="39" t="s">
        <v>77</v>
      </c>
      <c r="F4" s="39" t="s">
        <v>79</v>
      </c>
      <c r="G4" s="39"/>
      <c r="H4" s="39"/>
      <c r="I4" s="39" t="s">
        <v>77</v>
      </c>
      <c r="J4" s="39" t="s">
        <v>78</v>
      </c>
      <c r="K4" s="39" t="s">
        <v>106</v>
      </c>
      <c r="L4" s="39"/>
      <c r="M4" s="39"/>
    </row>
    <row r="5" spans="1:18" ht="18" customHeight="1" x14ac:dyDescent="0.25">
      <c r="A5" s="89"/>
      <c r="B5" s="90"/>
      <c r="C5" s="46" t="s">
        <v>104</v>
      </c>
      <c r="D5" s="46" t="s">
        <v>104</v>
      </c>
      <c r="E5" s="46" t="s">
        <v>104</v>
      </c>
      <c r="F5" s="46" t="s">
        <v>104</v>
      </c>
      <c r="G5" s="39" t="s">
        <v>105</v>
      </c>
      <c r="H5" s="39" t="s">
        <v>70</v>
      </c>
      <c r="I5" s="39" t="s">
        <v>71</v>
      </c>
      <c r="J5" s="39" t="s">
        <v>71</v>
      </c>
      <c r="K5" s="39" t="s">
        <v>71</v>
      </c>
      <c r="L5" s="39" t="s">
        <v>71</v>
      </c>
      <c r="M5" s="40"/>
      <c r="O5" s="42" t="s">
        <v>72</v>
      </c>
      <c r="P5" s="42" t="s">
        <v>73</v>
      </c>
      <c r="Q5" s="42" t="s">
        <v>74</v>
      </c>
      <c r="R5" s="42" t="s">
        <v>75</v>
      </c>
    </row>
    <row r="6" spans="1:18" ht="18" customHeight="1" x14ac:dyDescent="0.25">
      <c r="A6" s="41">
        <v>1</v>
      </c>
      <c r="B6" s="14" t="str">
        <f>IF('Zona 1'!F$1=""," ",'Zona 1'!$F$1)</f>
        <v xml:space="preserve"> </v>
      </c>
      <c r="C6" s="71" t="str">
        <f>IF(B6=" "," ",'Zona 1'!$F$40)</f>
        <v xml:space="preserve"> </v>
      </c>
      <c r="D6" s="71" t="str">
        <f>IF(B6=" "," ",'Zona 1'!$K$40)</f>
        <v xml:space="preserve"> </v>
      </c>
      <c r="E6" s="72" t="str">
        <f>IF(B6=" "," ",'Zona 1'!$F$42)</f>
        <v xml:space="preserve"> </v>
      </c>
      <c r="F6" s="72" t="str">
        <f>IF(B6=" "," ",'Zona 1'!$K$42)</f>
        <v xml:space="preserve"> </v>
      </c>
      <c r="G6" s="73" t="str">
        <f>IF(B6=" "," ",'Zona 1'!$P$33)</f>
        <v xml:space="preserve"> </v>
      </c>
      <c r="H6" s="73" t="str">
        <f>IF(B6=" "," ",'Zona 1'!$Q$46)</f>
        <v xml:space="preserve"> </v>
      </c>
      <c r="I6" s="74" t="str">
        <f>IF(B6=" "," ",ROUND(('Zona 1'!$F$44),1))</f>
        <v xml:space="preserve"> </v>
      </c>
      <c r="J6" s="74" t="str">
        <f>IF(B6=" "," ",ROUND(('Zona 1'!$K$44),1))</f>
        <v xml:space="preserve"> </v>
      </c>
      <c r="K6" s="74" t="str">
        <f>IF(B6=" "," ",ROUND(('Zona 1'!$P$44),1))</f>
        <v xml:space="preserve"> </v>
      </c>
      <c r="L6" s="74" t="str">
        <f>IF(B6=" "," ",'Zona 1'!U31)</f>
        <v xml:space="preserve"> </v>
      </c>
      <c r="M6" s="75" t="str">
        <f>IF(B6=" "," ",IF(K6&lt;=L6,"Si","No"))</f>
        <v xml:space="preserve"> </v>
      </c>
      <c r="O6" s="42">
        <f>IF(Verifica!$F$33="Nuove costruzioni",1.2,IF(Verifica!$F$33="Ammodernamenti",1.6,IF(Verifica!$F$33="Nuove costruzioni / Ammodernamenti",R6,0)))</f>
        <v>0</v>
      </c>
      <c r="P6" s="42">
        <f>IF(Verifica!$F$33="Nuove costruzioni",0.8,IF(Verifica!$F$33="Ammodernamenti",1.6,IF(Verifica!$F$33="Nuove costruzioni / Ammodernamenti",R6,0)))</f>
        <v>0</v>
      </c>
      <c r="Q6" s="42">
        <f>IF(Verifica!$F$33="Nuove costruzioni",0.8,IF(Verifica!$F$33="Ammodernamenti",1.6,IF(Verifica!$F$33="Nuove costruzioni / Ammodernamenti",R6,0)))</f>
        <v>0</v>
      </c>
      <c r="R6" s="42" t="e">
        <f>ROUND((('Zona 1'!$F$31*0.8+'Zona 1'!$F$32*1.6)/('Zona 1'!$F$31+'Zona 1'!$F$32)),1)</f>
        <v>#DIV/0!</v>
      </c>
    </row>
    <row r="7" spans="1:18" ht="18" customHeight="1" x14ac:dyDescent="0.25">
      <c r="A7" s="41">
        <v>2</v>
      </c>
      <c r="B7" s="14" t="str">
        <f>IF('Zona 2'!F$1=""," ",'Zona 2'!$F$1)</f>
        <v xml:space="preserve"> </v>
      </c>
      <c r="C7" s="71" t="str">
        <f>IF(B7=" "," ",'Zona 2'!$F$40)</f>
        <v xml:space="preserve"> </v>
      </c>
      <c r="D7" s="71" t="str">
        <f>IF(B7=" "," ",'Zona 2'!$K$40)</f>
        <v xml:space="preserve"> </v>
      </c>
      <c r="E7" s="72" t="str">
        <f>IF(B7=" "," ",'Zona 2'!$F$42)</f>
        <v xml:space="preserve"> </v>
      </c>
      <c r="F7" s="72" t="str">
        <f>IF(B7=" "," ",'Zona 2'!$K$42)</f>
        <v xml:space="preserve"> </v>
      </c>
      <c r="G7" s="73" t="str">
        <f>IF(B7=" "," ",'Zona 2'!$P$33)</f>
        <v xml:space="preserve"> </v>
      </c>
      <c r="H7" s="73" t="str">
        <f>IF(B7=" "," ",'Zona 2'!$Q$46)</f>
        <v xml:space="preserve"> </v>
      </c>
      <c r="I7" s="74" t="str">
        <f>IF(B7=" "," ",ROUND(('Zona 2'!$F$44),1))</f>
        <v xml:space="preserve"> </v>
      </c>
      <c r="J7" s="74" t="str">
        <f>IF(B7=" "," ",ROUND(('Zona 2'!$K$44),1))</f>
        <v xml:space="preserve"> </v>
      </c>
      <c r="K7" s="74" t="str">
        <f>IF(B7=" "," ",ROUND(('Zona 2'!$P$44),1))</f>
        <v xml:space="preserve"> </v>
      </c>
      <c r="L7" s="74" t="str">
        <f>IF(B7=" "," ",'Zona 2'!U31)</f>
        <v xml:space="preserve"> </v>
      </c>
      <c r="M7" s="75" t="str">
        <f t="shared" ref="M7:M25" si="0">IF(B7=" "," ",IF(K7&lt;=L7,"Si","No"))</f>
        <v xml:space="preserve"> </v>
      </c>
      <c r="O7" s="42">
        <f>IF(Verifica!$F$33="Nuove costruzioni",1.2,IF(Verifica!$F$33="Ammodernamenti",1.6,IF(Verifica!$F$33="Nuove costruzioni / Ammodernamenti",R7,0)))</f>
        <v>0</v>
      </c>
      <c r="P7" s="42">
        <f>IF(Verifica!$F$33="Nuove costruzioni",0.8,IF(Verifica!$F$33="Ammodernamenti",1.6,IF(Verifica!$F$33="Nuove costruzioni / Ammodernamenti",R7,0)))</f>
        <v>0</v>
      </c>
      <c r="Q7" s="42">
        <f>IF(Verifica!$F$33="Nuove costruzioni",0.8,IF(Verifica!$F$33="Ammodernamenti",1.6,IF(Verifica!$F$33="Nuove costruzioni / Ammodernamenti",R7,0)))</f>
        <v>0</v>
      </c>
      <c r="R7" s="42" t="e">
        <f>ROUND(((#REF!*0.8+#REF!*1.6)/(#REF!+#REF!)),1)</f>
        <v>#REF!</v>
      </c>
    </row>
    <row r="8" spans="1:18" ht="18" customHeight="1" x14ac:dyDescent="0.25">
      <c r="A8" s="41">
        <v>3</v>
      </c>
      <c r="B8" s="14" t="str">
        <f>IF('Zona 3'!F$1=""," ",'Zona 3'!$F$1)</f>
        <v xml:space="preserve"> </v>
      </c>
      <c r="C8" s="71" t="str">
        <f>IF(B8=" "," ",'Zona 3'!$F$40)</f>
        <v xml:space="preserve"> </v>
      </c>
      <c r="D8" s="71" t="str">
        <f>IF(B8=" "," ",'Zona 3'!$K$40)</f>
        <v xml:space="preserve"> </v>
      </c>
      <c r="E8" s="72" t="str">
        <f>IF(B8=" "," ",'Zona 3'!$F$42)</f>
        <v xml:space="preserve"> </v>
      </c>
      <c r="F8" s="72" t="str">
        <f>IF(B8=" "," ",'Zona 3'!$K$42)</f>
        <v xml:space="preserve"> </v>
      </c>
      <c r="G8" s="73" t="str">
        <f>IF(B8=" "," ",'Zona 3'!$P$33)</f>
        <v xml:space="preserve"> </v>
      </c>
      <c r="H8" s="73" t="str">
        <f>IF(B8=" "," ",'Zona 3'!$Q$46)</f>
        <v xml:space="preserve"> </v>
      </c>
      <c r="I8" s="74" t="str">
        <f>IF(B8=" "," ",ROUND(('Zona 3'!$F$44),1))</f>
        <v xml:space="preserve"> </v>
      </c>
      <c r="J8" s="74" t="str">
        <f>IF(B8=" "," ",ROUND(('Zona 3'!$K$44),1))</f>
        <v xml:space="preserve"> </v>
      </c>
      <c r="K8" s="74" t="str">
        <f>IF(B8=" "," ",ROUND(('Zona 3'!$P$44),1))</f>
        <v xml:space="preserve"> </v>
      </c>
      <c r="L8" s="74" t="str">
        <f>IF(B8=" "," ",'Zona 3'!U31)</f>
        <v xml:space="preserve"> </v>
      </c>
      <c r="M8" s="75" t="str">
        <f t="shared" si="0"/>
        <v xml:space="preserve"> </v>
      </c>
      <c r="O8" s="42">
        <f>IF(Verifica!$F$33="Nuove costruzioni",1.2,IF(Verifica!$F$33="Ammodernamenti",1.6,IF(Verifica!$F$33="Nuove costruzioni / Ammodernamenti",R8,0)))</f>
        <v>0</v>
      </c>
      <c r="P8" s="42">
        <f>IF(Verifica!$F$33="Nuove costruzioni",0.8,IF(Verifica!$F$33="Ammodernamenti",1.6,IF(Verifica!$F$33="Nuove costruzioni / Ammodernamenti",R8,0)))</f>
        <v>0</v>
      </c>
      <c r="Q8" s="42">
        <f>IF(Verifica!$F$33="Nuove costruzioni",0.8,IF(Verifica!$F$33="Ammodernamenti",1.6,IF(Verifica!$F$33="Nuove costruzioni / Ammodernamenti",R8,0)))</f>
        <v>0</v>
      </c>
      <c r="R8" s="42" t="e">
        <f>ROUND(((#REF!*0.8+#REF!*1.6)/(#REF!+#REF!)),1)</f>
        <v>#REF!</v>
      </c>
    </row>
    <row r="9" spans="1:18" ht="18" customHeight="1" x14ac:dyDescent="0.25">
      <c r="A9" s="41">
        <v>4</v>
      </c>
      <c r="B9" s="14" t="str">
        <f>IF('Zona 4'!F$1=""," ",'Zona 4'!$F$1)</f>
        <v xml:space="preserve"> </v>
      </c>
      <c r="C9" s="71" t="str">
        <f>IF(B9=" "," ",'Zona 4'!$F$40)</f>
        <v xml:space="preserve"> </v>
      </c>
      <c r="D9" s="71" t="str">
        <f>IF(B9=" "," ",'Zona 4'!$K$40)</f>
        <v xml:space="preserve"> </v>
      </c>
      <c r="E9" s="72" t="str">
        <f>IF(B9=" "," ",'Zona 4'!$F$42)</f>
        <v xml:space="preserve"> </v>
      </c>
      <c r="F9" s="72" t="str">
        <f>IF(B9=" "," ",'Zona 4'!$K$42)</f>
        <v xml:space="preserve"> </v>
      </c>
      <c r="G9" s="73" t="str">
        <f>IF(B9=" "," ",'Zona 4'!$P$33)</f>
        <v xml:space="preserve"> </v>
      </c>
      <c r="H9" s="73" t="str">
        <f>IF(B9=" "," ",'Zona 4'!$Q$46)</f>
        <v xml:space="preserve"> </v>
      </c>
      <c r="I9" s="74" t="str">
        <f>IF(B9=" "," ",ROUND(('Zona 4'!$F$44),1))</f>
        <v xml:space="preserve"> </v>
      </c>
      <c r="J9" s="74" t="str">
        <f>IF(B9=" "," ",ROUND(('Zona 4'!$K$44),1))</f>
        <v xml:space="preserve"> </v>
      </c>
      <c r="K9" s="74" t="str">
        <f>IF(B9=" "," ",ROUND(('Zona 4'!$P$44),1))</f>
        <v xml:space="preserve"> </v>
      </c>
      <c r="L9" s="74" t="str">
        <f>IF(B9=" "," ",'Zona 4'!U31)</f>
        <v xml:space="preserve"> </v>
      </c>
      <c r="M9" s="75" t="str">
        <f t="shared" si="0"/>
        <v xml:space="preserve"> </v>
      </c>
      <c r="O9" s="42">
        <f>IF(Verifica!$F$33="Nuove costruzioni",1.2,IF(Verifica!$F$33="Ammodernamenti",1.6,IF(Verifica!$F$33="Nuove costruzioni / Ammodernamenti",R9,0)))</f>
        <v>0</v>
      </c>
      <c r="P9" s="42">
        <f>IF(Verifica!$F$33="Nuove costruzioni",0.8,IF(Verifica!$F$33="Ammodernamenti",1.6,IF(Verifica!$F$33="Nuove costruzioni / Ammodernamenti",R9,0)))</f>
        <v>0</v>
      </c>
      <c r="Q9" s="42">
        <f>IF(Verifica!$F$33="Nuove costruzioni",0.8,IF(Verifica!$F$33="Ammodernamenti",1.6,IF(Verifica!$F$33="Nuove costruzioni / Ammodernamenti",R9,0)))</f>
        <v>0</v>
      </c>
      <c r="R9" s="42" t="e">
        <f>ROUND(((#REF!*0.8+#REF!*1.6)/(#REF!+#REF!)),1)</f>
        <v>#REF!</v>
      </c>
    </row>
    <row r="10" spans="1:18" ht="18" customHeight="1" x14ac:dyDescent="0.25">
      <c r="A10" s="41">
        <v>5</v>
      </c>
      <c r="B10" s="14" t="str">
        <f>IF('Zona 5'!F$1=""," ",'Zona 5'!$F$1)</f>
        <v xml:space="preserve"> </v>
      </c>
      <c r="C10" s="71" t="str">
        <f>IF(B10=" "," ",'Zona 5'!$F$40)</f>
        <v xml:space="preserve"> </v>
      </c>
      <c r="D10" s="71" t="str">
        <f>IF(B10=" "," ",'Zona 5'!$K$40)</f>
        <v xml:space="preserve"> </v>
      </c>
      <c r="E10" s="72" t="str">
        <f>IF(B10=" "," ",'Zona 5'!$F$42)</f>
        <v xml:space="preserve"> </v>
      </c>
      <c r="F10" s="72" t="str">
        <f>IF(B10=" "," ",'Zona 5'!$K$42)</f>
        <v xml:space="preserve"> </v>
      </c>
      <c r="G10" s="73" t="str">
        <f>IF(B10=" "," ",'Zona 5'!$P$33)</f>
        <v xml:space="preserve"> </v>
      </c>
      <c r="H10" s="73" t="str">
        <f>IF(B10=" "," ",'Zona 5'!$Q$46)</f>
        <v xml:space="preserve"> </v>
      </c>
      <c r="I10" s="74" t="str">
        <f>IF(B10=" "," ",ROUND(('Zona 5'!$F$44),1))</f>
        <v xml:space="preserve"> </v>
      </c>
      <c r="J10" s="74" t="str">
        <f>IF(B10=" "," ",ROUND(('Zona 5'!$K$44),1))</f>
        <v xml:space="preserve"> </v>
      </c>
      <c r="K10" s="74" t="str">
        <f>IF(B10=" "," ",ROUND(('Zona 5'!$P$44),1))</f>
        <v xml:space="preserve"> </v>
      </c>
      <c r="L10" s="74" t="str">
        <f>IF(B10=" "," ",'Zona 5'!U31)</f>
        <v xml:space="preserve"> </v>
      </c>
      <c r="M10" s="75" t="str">
        <f t="shared" si="0"/>
        <v xml:space="preserve"> </v>
      </c>
      <c r="O10" s="42">
        <f>IF(Verifica!$F$33="Nuove costruzioni",1.2,IF(Verifica!$F$33="Ammodernamenti",1.6,IF(Verifica!$F$33="Nuove costruzioni / Ammodernamenti",R10,0)))</f>
        <v>0</v>
      </c>
      <c r="P10" s="42">
        <f>IF(Verifica!$F$33="Nuove costruzioni",0.8,IF(Verifica!$F$33="Ammodernamenti",1.6,IF(Verifica!$F$33="Nuove costruzioni / Ammodernamenti",R10,0)))</f>
        <v>0</v>
      </c>
      <c r="Q10" s="42">
        <f>IF(Verifica!$F$33="Nuove costruzioni",0.8,IF(Verifica!$F$33="Ammodernamenti",1.6,IF(Verifica!$F$33="Nuove costruzioni / Ammodernamenti",R10,0)))</f>
        <v>0</v>
      </c>
      <c r="R10" s="42" t="e">
        <f>ROUND(((#REF!*0.8+#REF!*1.6)/(#REF!+#REF!)),1)</f>
        <v>#REF!</v>
      </c>
    </row>
    <row r="11" spans="1:18" ht="18" customHeight="1" x14ac:dyDescent="0.25">
      <c r="A11" s="41">
        <v>6</v>
      </c>
      <c r="B11" s="14" t="str">
        <f>IF('Zona 6'!F$1=""," ",'Zona 6'!$F$1)</f>
        <v xml:space="preserve"> </v>
      </c>
      <c r="C11" s="71" t="str">
        <f>IF(B11=" "," ",'Zona 6'!$F$40)</f>
        <v xml:space="preserve"> </v>
      </c>
      <c r="D11" s="71" t="str">
        <f>IF(B11=" "," ",'Zona 6'!$K$40)</f>
        <v xml:space="preserve"> </v>
      </c>
      <c r="E11" s="72" t="str">
        <f>IF(B11=" "," ",'Zona 6'!$F$42)</f>
        <v xml:space="preserve"> </v>
      </c>
      <c r="F11" s="72" t="str">
        <f>IF(B11=" "," ",'Zona 6'!$K$42)</f>
        <v xml:space="preserve"> </v>
      </c>
      <c r="G11" s="73" t="str">
        <f>IF(B11=" "," ",'Zona 6'!$P$33)</f>
        <v xml:space="preserve"> </v>
      </c>
      <c r="H11" s="73" t="str">
        <f>IF(B11=" "," ",'Zona 6'!$Q$46)</f>
        <v xml:space="preserve"> </v>
      </c>
      <c r="I11" s="74" t="str">
        <f>IF(B11=" "," ",ROUND(('Zona 6'!$F$44),1))</f>
        <v xml:space="preserve"> </v>
      </c>
      <c r="J11" s="74" t="str">
        <f>IF(B11=" "," ",ROUND(('Zona 6'!$K$44),1))</f>
        <v xml:space="preserve"> </v>
      </c>
      <c r="K11" s="74" t="str">
        <f>IF(B11=" "," ",ROUND(('Zona 6'!$P$44),1))</f>
        <v xml:space="preserve"> </v>
      </c>
      <c r="L11" s="74" t="str">
        <f>IF(B11=" "," ",'Zona 6'!U31)</f>
        <v xml:space="preserve"> </v>
      </c>
      <c r="M11" s="75" t="str">
        <f t="shared" si="0"/>
        <v xml:space="preserve"> </v>
      </c>
      <c r="O11" s="42">
        <f>IF(Verifica!$F$33="Nuove costruzioni",1.2,IF(Verifica!$F$33="Ammodernamenti",1.6,IF(Verifica!$F$33="Nuove costruzioni / Ammodernamenti",R11,0)))</f>
        <v>0</v>
      </c>
      <c r="P11" s="42">
        <f>IF(Verifica!$F$33="Nuove costruzioni",0.8,IF(Verifica!$F$33="Ammodernamenti",1.6,IF(Verifica!$F$33="Nuove costruzioni / Ammodernamenti",R11,0)))</f>
        <v>0</v>
      </c>
      <c r="Q11" s="42">
        <f>IF(Verifica!$F$33="Nuove costruzioni",0.8,IF(Verifica!$F$33="Ammodernamenti",1.6,IF(Verifica!$F$33="Nuove costruzioni / Ammodernamenti",R11,0)))</f>
        <v>0</v>
      </c>
      <c r="R11" s="42" t="e">
        <f>ROUND(((#REF!*0.8+#REF!*1.6)/(#REF!+#REF!)),1)</f>
        <v>#REF!</v>
      </c>
    </row>
    <row r="12" spans="1:18" ht="18" customHeight="1" x14ac:dyDescent="0.25">
      <c r="A12" s="41">
        <v>7</v>
      </c>
      <c r="B12" s="14" t="str">
        <f>IF('Zona 7'!F$1=""," ",'Zona 7'!$F$1)</f>
        <v xml:space="preserve"> </v>
      </c>
      <c r="C12" s="71" t="str">
        <f>IF(B12=" "," ",'Zona 7'!$F$40)</f>
        <v xml:space="preserve"> </v>
      </c>
      <c r="D12" s="71" t="str">
        <f>IF(B12=" "," ",'Zona 7'!$K$40)</f>
        <v xml:space="preserve"> </v>
      </c>
      <c r="E12" s="72" t="str">
        <f>IF(B12=" "," ",'Zona 7'!$F$42)</f>
        <v xml:space="preserve"> </v>
      </c>
      <c r="F12" s="72" t="str">
        <f>IF(B12=" "," ",'Zona 7'!$K$42)</f>
        <v xml:space="preserve"> </v>
      </c>
      <c r="G12" s="73" t="str">
        <f>IF(B12=" "," ",'Zona 7'!$P$33)</f>
        <v xml:space="preserve"> </v>
      </c>
      <c r="H12" s="73" t="str">
        <f>IF(B12=" "," ",'Zona 7'!$Q$46)</f>
        <v xml:space="preserve"> </v>
      </c>
      <c r="I12" s="74" t="str">
        <f>IF(B12=" "," ",ROUND(('Zona 7'!$F$44),1))</f>
        <v xml:space="preserve"> </v>
      </c>
      <c r="J12" s="74" t="str">
        <f>IF(B12=" "," ",ROUND(('Zona 7'!$K$44),1))</f>
        <v xml:space="preserve"> </v>
      </c>
      <c r="K12" s="74" t="str">
        <f>IF(B12=" "," ",ROUND(('Zona 7'!$P$44),1))</f>
        <v xml:space="preserve"> </v>
      </c>
      <c r="L12" s="74" t="str">
        <f>IF(B12=" "," ",'Zona 7'!U31)</f>
        <v xml:space="preserve"> </v>
      </c>
      <c r="M12" s="75" t="str">
        <f t="shared" si="0"/>
        <v xml:space="preserve"> </v>
      </c>
      <c r="O12" s="42">
        <f>IF(Verifica!$F$33="Nuove costruzioni",1.2,IF(Verifica!$F$33="Ammodernamenti",1.6,IF(Verifica!$F$33="Nuove costruzioni / Ammodernamenti",R12,0)))</f>
        <v>0</v>
      </c>
      <c r="P12" s="42">
        <f>IF(Verifica!$F$33="Nuove costruzioni",0.8,IF(Verifica!$F$33="Ammodernamenti",1.6,IF(Verifica!$F$33="Nuove costruzioni / Ammodernamenti",R12,0)))</f>
        <v>0</v>
      </c>
      <c r="Q12" s="42">
        <f>IF(Verifica!$F$33="Nuove costruzioni",0.8,IF(Verifica!$F$33="Ammodernamenti",1.6,IF(Verifica!$F$33="Nuove costruzioni / Ammodernamenti",R12,0)))</f>
        <v>0</v>
      </c>
      <c r="R12" s="42" t="e">
        <f>ROUND(((#REF!*0.8+#REF!*1.6)/(#REF!+'Zona 1'!$F$32)),1)</f>
        <v>#REF!</v>
      </c>
    </row>
    <row r="13" spans="1:18" ht="18" customHeight="1" x14ac:dyDescent="0.25">
      <c r="A13" s="41">
        <v>8</v>
      </c>
      <c r="B13" s="14" t="str">
        <f>IF('Zona 8'!F$1=""," ",'Zona 8'!$F$1)</f>
        <v xml:space="preserve"> </v>
      </c>
      <c r="C13" s="71" t="str">
        <f>IF(B13=" "," ",'Zona 8'!$F$40)</f>
        <v xml:space="preserve"> </v>
      </c>
      <c r="D13" s="71" t="str">
        <f>IF(B13=" "," ",'Zona 8'!$K$40)</f>
        <v xml:space="preserve"> </v>
      </c>
      <c r="E13" s="72" t="str">
        <f>IF(B13=" "," ",'Zona 8'!$F$42)</f>
        <v xml:space="preserve"> </v>
      </c>
      <c r="F13" s="72" t="str">
        <f>IF(B13=" "," ",'Zona 8'!$K$42)</f>
        <v xml:space="preserve"> </v>
      </c>
      <c r="G13" s="73" t="str">
        <f>IF(B13=" "," ",'Zona 8'!$P$33)</f>
        <v xml:space="preserve"> </v>
      </c>
      <c r="H13" s="73" t="str">
        <f>IF(B13=" "," ",'Zona 8'!$Q$46)</f>
        <v xml:space="preserve"> </v>
      </c>
      <c r="I13" s="74" t="str">
        <f>IF(B13=" "," ",ROUND(('Zona 8'!$F$44),1))</f>
        <v xml:space="preserve"> </v>
      </c>
      <c r="J13" s="74" t="str">
        <f>IF(B13=" "," ",ROUND(('Zona 8'!$K$44),1))</f>
        <v xml:space="preserve"> </v>
      </c>
      <c r="K13" s="74" t="str">
        <f>IF(B13=" "," ",ROUND(('Zona 8'!$P$44),1))</f>
        <v xml:space="preserve"> </v>
      </c>
      <c r="L13" s="74" t="str">
        <f>IF(B13=" "," ",'Zona 8'!U31)</f>
        <v xml:space="preserve"> </v>
      </c>
      <c r="M13" s="75" t="str">
        <f t="shared" si="0"/>
        <v xml:space="preserve"> </v>
      </c>
      <c r="O13" s="42">
        <f>IF(Verifica!$F$33="Nuove costruzioni",1.2,IF(Verifica!$F$33="Ammodernamenti",1.6,IF(Verifica!$F$33="Nuove costruzioni / Ammodernamenti",R13,0)))</f>
        <v>0</v>
      </c>
      <c r="P13" s="42">
        <f>IF(Verifica!$F$33="Nuove costruzioni",0.8,IF(Verifica!$F$33="Ammodernamenti",1.6,IF(Verifica!$F$33="Nuove costruzioni / Ammodernamenti",R13,0)))</f>
        <v>0</v>
      </c>
      <c r="Q13" s="42">
        <f>IF(Verifica!$F$33="Nuove costruzioni",0.8,IF(Verifica!$F$33="Ammodernamenti",1.6,IF(Verifica!$F$33="Nuove costruzioni / Ammodernamenti",R13,0)))</f>
        <v>0</v>
      </c>
      <c r="R13" s="42" t="e">
        <f>ROUND(((#REF!*0.8+#REF!*1.6)/('Zona 1'!$F$31+#REF!)),1)</f>
        <v>#REF!</v>
      </c>
    </row>
    <row r="14" spans="1:18" ht="18" customHeight="1" x14ac:dyDescent="0.25">
      <c r="A14" s="41">
        <v>9</v>
      </c>
      <c r="B14" s="14" t="str">
        <f>IF('Zona 9'!F$1=""," ",'Zona 9'!$F$1)</f>
        <v xml:space="preserve"> </v>
      </c>
      <c r="C14" s="71" t="str">
        <f>IF(B14=" "," ",'Zona 9'!$F$40)</f>
        <v xml:space="preserve"> </v>
      </c>
      <c r="D14" s="71" t="str">
        <f>IF(B14=" "," ",'Zona 9'!$K$40)</f>
        <v xml:space="preserve"> </v>
      </c>
      <c r="E14" s="72" t="str">
        <f>IF(B14=" "," ",'Zona 9'!$F$42)</f>
        <v xml:space="preserve"> </v>
      </c>
      <c r="F14" s="72" t="str">
        <f>IF(B14=" "," ",'Zona 9'!$K$42)</f>
        <v xml:space="preserve"> </v>
      </c>
      <c r="G14" s="73" t="str">
        <f>IF(B14=" "," ",'Zona 9'!$P$33)</f>
        <v xml:space="preserve"> </v>
      </c>
      <c r="H14" s="73" t="str">
        <f>IF(B14=" "," ",'Zona 9'!$Q$46)</f>
        <v xml:space="preserve"> </v>
      </c>
      <c r="I14" s="74" t="str">
        <f>IF(B14=" "," ",ROUND(('Zona 9'!$F$44),1))</f>
        <v xml:space="preserve"> </v>
      </c>
      <c r="J14" s="74" t="str">
        <f>IF(B14=" "," ",ROUND(('Zona 9'!$K$44),1))</f>
        <v xml:space="preserve"> </v>
      </c>
      <c r="K14" s="74" t="str">
        <f>IF(B14=" "," ",ROUND(('Zona 9'!$P$44),1))</f>
        <v xml:space="preserve"> </v>
      </c>
      <c r="L14" s="74" t="str">
        <f>IF(B14=" "," ",'Zona 9'!U31)</f>
        <v xml:space="preserve"> </v>
      </c>
      <c r="M14" s="75" t="str">
        <f t="shared" si="0"/>
        <v xml:space="preserve"> </v>
      </c>
      <c r="O14" s="42">
        <f>IF(Verifica!$F$33="Nuove costruzioni",1.2,IF(Verifica!$F$33="Ammodernamenti",1.6,IF(Verifica!$F$33="Nuove costruzioni / Ammodernamenti",R14,0)))</f>
        <v>0</v>
      </c>
      <c r="P14" s="42">
        <f>IF(Verifica!$F$33="Nuove costruzioni",0.8,IF(Verifica!$F$33="Ammodernamenti",1.6,IF(Verifica!$F$33="Nuove costruzioni / Ammodernamenti",R14,0)))</f>
        <v>0</v>
      </c>
      <c r="Q14" s="42">
        <f>IF(Verifica!$F$33="Nuove costruzioni",0.8,IF(Verifica!$F$33="Ammodernamenti",1.6,IF(Verifica!$F$33="Nuove costruzioni / Ammodernamenti",R14,0)))</f>
        <v>0</v>
      </c>
      <c r="R14" s="42" t="e">
        <f>ROUND(((#REF!*0.8+#REF!*1.6)/(#REF!+#REF!)),1)</f>
        <v>#REF!</v>
      </c>
    </row>
    <row r="15" spans="1:18" ht="18" customHeight="1" x14ac:dyDescent="0.25">
      <c r="A15" s="41">
        <v>10</v>
      </c>
      <c r="B15" s="14" t="str">
        <f>IF('Zona 10'!F$1=""," ",'Zona 10'!$F$1)</f>
        <v xml:space="preserve"> </v>
      </c>
      <c r="C15" s="71" t="str">
        <f>IF(B15=" "," ",'Zona 10'!$F$40)</f>
        <v xml:space="preserve"> </v>
      </c>
      <c r="D15" s="71" t="str">
        <f>IF(B15=" "," ",'Zona 10'!$K$40)</f>
        <v xml:space="preserve"> </v>
      </c>
      <c r="E15" s="72" t="str">
        <f>IF(B15=" "," ",'Zona 10'!$F$42)</f>
        <v xml:space="preserve"> </v>
      </c>
      <c r="F15" s="72" t="str">
        <f>IF(B15=" "," ",'Zona 10'!$K$42)</f>
        <v xml:space="preserve"> </v>
      </c>
      <c r="G15" s="73" t="str">
        <f>IF(B15=" "," ",'Zona 10'!$P$33)</f>
        <v xml:space="preserve"> </v>
      </c>
      <c r="H15" s="73" t="str">
        <f>IF(B15=" "," ",'Zona 10'!$Q$46)</f>
        <v xml:space="preserve"> </v>
      </c>
      <c r="I15" s="74" t="str">
        <f>IF(B15=" "," ",ROUND(('Zona 10'!$F$44),1))</f>
        <v xml:space="preserve"> </v>
      </c>
      <c r="J15" s="74" t="str">
        <f>IF(B15=" "," ",ROUND(('Zona 10'!$K$44),1))</f>
        <v xml:space="preserve"> </v>
      </c>
      <c r="K15" s="74" t="str">
        <f>IF(B15=" "," ",ROUND(('Zona 10'!$P$44),1))</f>
        <v xml:space="preserve"> </v>
      </c>
      <c r="L15" s="74" t="str">
        <f>IF(B15=" "," ",'Zona 10'!U31)</f>
        <v xml:space="preserve"> </v>
      </c>
      <c r="M15" s="75" t="str">
        <f t="shared" si="0"/>
        <v xml:space="preserve"> </v>
      </c>
      <c r="O15" s="42">
        <f>IF(Verifica!$F$33="Nuove costruzioni",1.2,IF(Verifica!$F$33="Ammodernamenti",1.6,IF(Verifica!$F$33="Nuove costruzioni / Ammodernamenti",R15,0)))</f>
        <v>0</v>
      </c>
      <c r="P15" s="42">
        <f>IF(Verifica!$F$33="Nuove costruzioni",0.8,IF(Verifica!$F$33="Ammodernamenti",1.6,IF(Verifica!$F$33="Nuove costruzioni / Ammodernamenti",R15,0)))</f>
        <v>0</v>
      </c>
      <c r="Q15" s="42">
        <f>IF(Verifica!$F$33="Nuove costruzioni",0.8,IF(Verifica!$F$33="Ammodernamenti",1.6,IF(Verifica!$F$33="Nuove costruzioni / Ammodernamenti",R15,0)))</f>
        <v>0</v>
      </c>
      <c r="R15" s="42" t="e">
        <f>ROUND(((#REF!*0.8+#REF!*1.6)/(#REF!+#REF!)),1)</f>
        <v>#REF!</v>
      </c>
    </row>
    <row r="16" spans="1:18" ht="18" customHeight="1" x14ac:dyDescent="0.25">
      <c r="A16" s="41">
        <v>11</v>
      </c>
      <c r="B16" s="14" t="str">
        <f>IF('Zona 11'!F$1=""," ",'Zona 11'!$F$1)</f>
        <v xml:space="preserve"> </v>
      </c>
      <c r="C16" s="71" t="str">
        <f>IF(B16=" "," ",'Zona 11'!$F$40)</f>
        <v xml:space="preserve"> </v>
      </c>
      <c r="D16" s="71" t="str">
        <f>IF(B16=" "," ",'Zona 11'!$K$40)</f>
        <v xml:space="preserve"> </v>
      </c>
      <c r="E16" s="72" t="str">
        <f>IF(B16=" "," ",'Zona 11'!$F$42)</f>
        <v xml:space="preserve"> </v>
      </c>
      <c r="F16" s="72" t="str">
        <f>IF(B16=" "," ",'Zona 11'!$K$42)</f>
        <v xml:space="preserve"> </v>
      </c>
      <c r="G16" s="73" t="str">
        <f>IF(B16=" "," ",'Zona 11'!$P$33)</f>
        <v xml:space="preserve"> </v>
      </c>
      <c r="H16" s="73" t="str">
        <f>IF(B16=" "," ",'Zona 11'!$Q$46)</f>
        <v xml:space="preserve"> </v>
      </c>
      <c r="I16" s="74" t="str">
        <f>IF(B16=" "," ",ROUND(('Zona 11'!$F$44),1))</f>
        <v xml:space="preserve"> </v>
      </c>
      <c r="J16" s="74" t="str">
        <f>IF(B16=" "," ",ROUND(('Zona 11'!$K$44),1))</f>
        <v xml:space="preserve"> </v>
      </c>
      <c r="K16" s="74" t="str">
        <f>IF(B16=" "," ",ROUND(('Zona 11'!$P$44),1))</f>
        <v xml:space="preserve"> </v>
      </c>
      <c r="L16" s="74" t="str">
        <f>IF(B16=" "," ",'Zona 11'!U31)</f>
        <v xml:space="preserve"> </v>
      </c>
      <c r="M16" s="75" t="str">
        <f t="shared" si="0"/>
        <v xml:space="preserve"> </v>
      </c>
      <c r="O16" s="42">
        <f>IF(Verifica!$F$33="Nuove costruzioni",1.2,IF(Verifica!$F$33="Ammodernamenti",1.6,IF(Verifica!$F$33="Nuove costruzioni / Ammodernamenti",R16,0)))</f>
        <v>0</v>
      </c>
      <c r="P16" s="42">
        <f>IF(Verifica!$F$33="Nuove costruzioni",0.8,IF(Verifica!$F$33="Ammodernamenti",1.6,IF(Verifica!$F$33="Nuove costruzioni / Ammodernamenti",R16,0)))</f>
        <v>0</v>
      </c>
      <c r="Q16" s="42">
        <f>IF(Verifica!$F$33="Nuove costruzioni",0.8,IF(Verifica!$F$33="Ammodernamenti",1.6,IF(Verifica!$F$33="Nuove costruzioni / Ammodernamenti",R16,0)))</f>
        <v>0</v>
      </c>
      <c r="R16" s="42" t="e">
        <f>ROUND(((#REF!*0.8+#REF!*1.6)/(#REF!+#REF!)),1)</f>
        <v>#REF!</v>
      </c>
    </row>
    <row r="17" spans="1:18" ht="18" customHeight="1" x14ac:dyDescent="0.25">
      <c r="A17" s="41">
        <v>12</v>
      </c>
      <c r="B17" s="14" t="str">
        <f>IF('Zona 12'!F$1=""," ",'Zona 12'!$F$1)</f>
        <v xml:space="preserve"> </v>
      </c>
      <c r="C17" s="71" t="str">
        <f>IF(B17=" "," ",'Zona 12'!$F$40)</f>
        <v xml:space="preserve"> </v>
      </c>
      <c r="D17" s="71" t="str">
        <f>IF(B17=" "," ",'Zona 12'!$K$40)</f>
        <v xml:space="preserve"> </v>
      </c>
      <c r="E17" s="72" t="str">
        <f>IF(B17=" "," ",'Zona 12'!$F$42)</f>
        <v xml:space="preserve"> </v>
      </c>
      <c r="F17" s="72" t="str">
        <f>IF(B17=" "," ",'Zona 12'!$K$42)</f>
        <v xml:space="preserve"> </v>
      </c>
      <c r="G17" s="73" t="str">
        <f>IF(B17=" "," ",'Zona 12'!$P$33)</f>
        <v xml:space="preserve"> </v>
      </c>
      <c r="H17" s="73" t="str">
        <f>IF(B17=" "," ",'Zona 12'!$Q$46)</f>
        <v xml:space="preserve"> </v>
      </c>
      <c r="I17" s="74" t="str">
        <f>IF(B17=" "," ",ROUND(('Zona 12'!$F$44),1))</f>
        <v xml:space="preserve"> </v>
      </c>
      <c r="J17" s="74" t="str">
        <f>IF(B17=" "," ",ROUND(('Zona 12'!$K$44),1))</f>
        <v xml:space="preserve"> </v>
      </c>
      <c r="K17" s="74" t="str">
        <f>IF(B17=" "," ",ROUND(('Zona 12'!$P$44),1))</f>
        <v xml:space="preserve"> </v>
      </c>
      <c r="L17" s="74" t="str">
        <f>IF(B17=" "," ",'Zona 12'!U31)</f>
        <v xml:space="preserve"> </v>
      </c>
      <c r="M17" s="75" t="str">
        <f t="shared" si="0"/>
        <v xml:space="preserve"> </v>
      </c>
      <c r="O17" s="42">
        <f>IF(Verifica!$F$33="Nuove costruzioni",1.2,IF(Verifica!$F$33="Ammodernamenti",1.6,IF(Verifica!$F$33="Nuove costruzioni / Ammodernamenti",R17,0)))</f>
        <v>0</v>
      </c>
      <c r="P17" s="42">
        <f>IF(Verifica!$F$33="Nuove costruzioni",0.8,IF(Verifica!$F$33="Ammodernamenti",1.6,IF(Verifica!$F$33="Nuove costruzioni / Ammodernamenti",R17,0)))</f>
        <v>0</v>
      </c>
      <c r="Q17" s="42">
        <f>IF(Verifica!$F$33="Nuove costruzioni",0.8,IF(Verifica!$F$33="Ammodernamenti",1.6,IF(Verifica!$F$33="Nuove costruzioni / Ammodernamenti",R17,0)))</f>
        <v>0</v>
      </c>
      <c r="R17" s="42" t="e">
        <f>ROUND(((#REF!*0.8+#REF!*1.6)/(#REF!+#REF!)),1)</f>
        <v>#REF!</v>
      </c>
    </row>
    <row r="18" spans="1:18" ht="18" customHeight="1" x14ac:dyDescent="0.25">
      <c r="A18" s="41">
        <v>13</v>
      </c>
      <c r="B18" s="14" t="str">
        <f>IF('Zona 13'!F$1=""," ",'Zona 13'!$F$1)</f>
        <v xml:space="preserve"> </v>
      </c>
      <c r="C18" s="71" t="str">
        <f>IF(B18=" "," ",'Zona 13'!$F$40)</f>
        <v xml:space="preserve"> </v>
      </c>
      <c r="D18" s="71" t="str">
        <f>IF(B18=" "," ",'Zona 13'!$K$40)</f>
        <v xml:space="preserve"> </v>
      </c>
      <c r="E18" s="72" t="str">
        <f>IF(B18=" "," ",'Zona 13'!$F$42)</f>
        <v xml:space="preserve"> </v>
      </c>
      <c r="F18" s="72" t="str">
        <f>IF(B18=" "," ",'Zona 13'!$K$42)</f>
        <v xml:space="preserve"> </v>
      </c>
      <c r="G18" s="73" t="str">
        <f>IF(B18=" "," ",'Zona 13'!$P$33)</f>
        <v xml:space="preserve"> </v>
      </c>
      <c r="H18" s="73" t="str">
        <f>IF(B18=" "," ",'Zona 13'!$Q$46)</f>
        <v xml:space="preserve"> </v>
      </c>
      <c r="I18" s="74" t="str">
        <f>IF(B18=" "," ",ROUND(('Zona 13'!$F$44),1))</f>
        <v xml:space="preserve"> </v>
      </c>
      <c r="J18" s="74" t="str">
        <f>IF(B18=" "," ",ROUND(('Zona 13'!$K$44),1))</f>
        <v xml:space="preserve"> </v>
      </c>
      <c r="K18" s="74" t="str">
        <f>IF(B18=" "," ",ROUND(('Zona 13'!$P$44),1))</f>
        <v xml:space="preserve"> </v>
      </c>
      <c r="L18" s="74" t="str">
        <f>IF(B18=" "," ",'Zona 13'!U31)</f>
        <v xml:space="preserve"> </v>
      </c>
      <c r="M18" s="75" t="str">
        <f t="shared" si="0"/>
        <v xml:space="preserve"> </v>
      </c>
      <c r="O18" s="42">
        <f>IF(Verifica!$F$33="Nuove costruzioni",1.2,IF(Verifica!$F$33="Ammodernamenti",1.6,IF(Verifica!$F$33="Nuove costruzioni / Ammodernamenti",R18,0)))</f>
        <v>0</v>
      </c>
      <c r="P18" s="42">
        <f>IF(Verifica!$F$33="Nuove costruzioni",0.8,IF(Verifica!$F$33="Ammodernamenti",1.6,IF(Verifica!$F$33="Nuove costruzioni / Ammodernamenti",R18,0)))</f>
        <v>0</v>
      </c>
      <c r="Q18" s="42">
        <f>IF(Verifica!$F$33="Nuove costruzioni",0.8,IF(Verifica!$F$33="Ammodernamenti",1.6,IF(Verifica!$F$33="Nuove costruzioni / Ammodernamenti",R18,0)))</f>
        <v>0</v>
      </c>
      <c r="R18" s="42" t="e">
        <f>ROUND(((#REF!*0.8+#REF!*1.6)/(#REF!+#REF!)),1)</f>
        <v>#REF!</v>
      </c>
    </row>
    <row r="19" spans="1:18" ht="18" customHeight="1" x14ac:dyDescent="0.25">
      <c r="A19" s="41">
        <v>14</v>
      </c>
      <c r="B19" s="14" t="str">
        <f>IF('Zona 14'!F$1=""," ",'Zona 14'!$F$1)</f>
        <v xml:space="preserve"> </v>
      </c>
      <c r="C19" s="71" t="str">
        <f>IF(B19=" "," ",'Zona 14'!$F$40)</f>
        <v xml:space="preserve"> </v>
      </c>
      <c r="D19" s="71" t="str">
        <f>IF(B19=" "," ",'Zona 14'!$K$40)</f>
        <v xml:space="preserve"> </v>
      </c>
      <c r="E19" s="72" t="str">
        <f>IF(B19=" "," ",'Zona 14'!$F$42)</f>
        <v xml:space="preserve"> </v>
      </c>
      <c r="F19" s="72" t="str">
        <f>IF(B19=" "," ",'Zona 14'!$K$42)</f>
        <v xml:space="preserve"> </v>
      </c>
      <c r="G19" s="73" t="str">
        <f>IF(B19=" "," ",'Zona 14'!$P$33)</f>
        <v xml:space="preserve"> </v>
      </c>
      <c r="H19" s="73" t="str">
        <f>IF(B19=" "," ",'Zona 14'!$Q$46)</f>
        <v xml:space="preserve"> </v>
      </c>
      <c r="I19" s="74" t="str">
        <f>IF(B19=" "," ",ROUND(('Zona 14'!$F$44),1))</f>
        <v xml:space="preserve"> </v>
      </c>
      <c r="J19" s="74" t="str">
        <f>IF(B19=" "," ",ROUND(('Zona 14'!$K$44),1))</f>
        <v xml:space="preserve"> </v>
      </c>
      <c r="K19" s="74" t="str">
        <f>IF(B19=" "," ",ROUND(('Zona 14'!$P$44),1))</f>
        <v xml:space="preserve"> </v>
      </c>
      <c r="L19" s="74" t="str">
        <f>IF(B19=" "," ",'Zona 14'!U31)</f>
        <v xml:space="preserve"> </v>
      </c>
      <c r="M19" s="75" t="str">
        <f t="shared" si="0"/>
        <v xml:space="preserve"> </v>
      </c>
      <c r="O19" s="42">
        <f>IF(Verifica!$F$33="Nuove costruzioni",1.2,IF(Verifica!$F$33="Ammodernamenti",1.6,IF(Verifica!$F$33="Nuove costruzioni / Ammodernamenti",R19,0)))</f>
        <v>0</v>
      </c>
      <c r="P19" s="42">
        <f>IF(Verifica!$F$33="Nuove costruzioni",0.8,IF(Verifica!$F$33="Ammodernamenti",1.6,IF(Verifica!$F$33="Nuove costruzioni / Ammodernamenti",R19,0)))</f>
        <v>0</v>
      </c>
      <c r="Q19" s="42">
        <f>IF(Verifica!$F$33="Nuove costruzioni",0.8,IF(Verifica!$F$33="Ammodernamenti",1.6,IF(Verifica!$F$33="Nuove costruzioni / Ammodernamenti",R19,0)))</f>
        <v>0</v>
      </c>
      <c r="R19" s="42" t="e">
        <f>ROUND(((#REF!*0.8+#REF!*1.6)/(#REF!+#REF!)),1)</f>
        <v>#REF!</v>
      </c>
    </row>
    <row r="20" spans="1:18" ht="18" customHeight="1" x14ac:dyDescent="0.25">
      <c r="A20" s="41">
        <v>15</v>
      </c>
      <c r="B20" s="14" t="str">
        <f>IF('Zona 15'!F$1=""," ",'Zona 15'!$F$1)</f>
        <v xml:space="preserve"> </v>
      </c>
      <c r="C20" s="71" t="str">
        <f>IF(B20=" "," ",'Zona 15'!$F$40)</f>
        <v xml:space="preserve"> </v>
      </c>
      <c r="D20" s="71" t="str">
        <f>IF(B20=" "," ",'Zona 15'!$K$40)</f>
        <v xml:space="preserve"> </v>
      </c>
      <c r="E20" s="72" t="str">
        <f>IF(B20=" "," ",'Zona 15'!$F$42)</f>
        <v xml:space="preserve"> </v>
      </c>
      <c r="F20" s="72" t="str">
        <f>IF(B20=" "," ",'Zona 15'!$K$42)</f>
        <v xml:space="preserve"> </v>
      </c>
      <c r="G20" s="73" t="str">
        <f>IF(B20=" "," ",'Zona 15'!$P$33)</f>
        <v xml:space="preserve"> </v>
      </c>
      <c r="H20" s="73" t="str">
        <f>IF(B20=" "," ",'Zona 15'!$Q$46)</f>
        <v xml:space="preserve"> </v>
      </c>
      <c r="I20" s="74" t="str">
        <f>IF(B20=" "," ",ROUND(('Zona 15'!$F$44),1))</f>
        <v xml:space="preserve"> </v>
      </c>
      <c r="J20" s="74" t="str">
        <f>IF(B20=" "," ",ROUND(('Zona 15'!$K$44),1))</f>
        <v xml:space="preserve"> </v>
      </c>
      <c r="K20" s="74" t="str">
        <f>IF(B20=" "," ",ROUND(('Zona 15'!$P$44),1))</f>
        <v xml:space="preserve"> </v>
      </c>
      <c r="L20" s="74" t="str">
        <f>IF(B20=" "," ",'Zona 15'!U31)</f>
        <v xml:space="preserve"> </v>
      </c>
      <c r="M20" s="75" t="str">
        <f t="shared" si="0"/>
        <v xml:space="preserve"> </v>
      </c>
      <c r="O20" s="42">
        <f>IF(Verifica!$F$33="Nuove costruzioni",1.2,IF(Verifica!$F$33="Ammodernamenti",1.6,IF(Verifica!$F$33="Nuove costruzioni / Ammodernamenti",R20,0)))</f>
        <v>0</v>
      </c>
      <c r="P20" s="42">
        <f>IF(Verifica!$F$33="Nuove costruzioni",0.8,IF(Verifica!$F$33="Ammodernamenti",1.6,IF(Verifica!$F$33="Nuove costruzioni / Ammodernamenti",R20,0)))</f>
        <v>0</v>
      </c>
      <c r="Q20" s="42">
        <f>IF(Verifica!$F$33="Nuove costruzioni",0.8,IF(Verifica!$F$33="Ammodernamenti",1.6,IF(Verifica!$F$33="Nuove costruzioni / Ammodernamenti",R20,0)))</f>
        <v>0</v>
      </c>
      <c r="R20" s="42" t="e">
        <f>ROUND(((#REF!*0.8+#REF!*1.6)/(#REF!+#REF!)),1)</f>
        <v>#REF!</v>
      </c>
    </row>
    <row r="21" spans="1:18" ht="18" customHeight="1" x14ac:dyDescent="0.25">
      <c r="A21" s="41">
        <v>16</v>
      </c>
      <c r="B21" s="14" t="str">
        <f>IF('Zona 16'!F$1=""," ",'Zona 16'!$F$1)</f>
        <v xml:space="preserve"> </v>
      </c>
      <c r="C21" s="71" t="str">
        <f>IF(B21=" "," ",'Zona 16'!$F$40)</f>
        <v xml:space="preserve"> </v>
      </c>
      <c r="D21" s="71" t="str">
        <f>IF(B21=" "," ",'Zona 16'!$K$40)</f>
        <v xml:space="preserve"> </v>
      </c>
      <c r="E21" s="72" t="str">
        <f>IF(B21=" "," ",'Zona 16'!$F$42)</f>
        <v xml:space="preserve"> </v>
      </c>
      <c r="F21" s="72" t="str">
        <f>IF(B21=" "," ",'Zona 16'!$K$42)</f>
        <v xml:space="preserve"> </v>
      </c>
      <c r="G21" s="73" t="str">
        <f>IF(B21=" "," ",'Zona 16'!$P$33)</f>
        <v xml:space="preserve"> </v>
      </c>
      <c r="H21" s="73" t="str">
        <f>IF(B21=" "," ",'Zona 16'!$Q$46)</f>
        <v xml:space="preserve"> </v>
      </c>
      <c r="I21" s="74" t="str">
        <f>IF(B21=" "," ",ROUND(('Zona 16'!$F$44),1))</f>
        <v xml:space="preserve"> </v>
      </c>
      <c r="J21" s="74" t="str">
        <f>IF(B21=" "," ",ROUND(('Zona 16'!$K$44),1))</f>
        <v xml:space="preserve"> </v>
      </c>
      <c r="K21" s="74" t="str">
        <f>IF(B21=" "," ",ROUND(('Zona 16'!$P$44),1))</f>
        <v xml:space="preserve"> </v>
      </c>
      <c r="L21" s="74" t="str">
        <f>IF(B21=" "," ",'Zona 16'!U31)</f>
        <v xml:space="preserve"> </v>
      </c>
      <c r="M21" s="75" t="str">
        <f t="shared" si="0"/>
        <v xml:space="preserve"> </v>
      </c>
      <c r="O21" s="42">
        <f>IF(Verifica!$F$33="Nuove costruzioni",1.2,IF(Verifica!$F$33="Ammodernamenti",1.6,IF(Verifica!$F$33="Nuove costruzioni / Ammodernamenti",R21,0)))</f>
        <v>0</v>
      </c>
      <c r="P21" s="42">
        <f>IF(Verifica!$F$33="Nuove costruzioni",0.8,IF(Verifica!$F$33="Ammodernamenti",1.6,IF(Verifica!$F$33="Nuove costruzioni / Ammodernamenti",R21,0)))</f>
        <v>0</v>
      </c>
      <c r="Q21" s="42">
        <f>IF(Verifica!$F$33="Nuove costruzioni",0.8,IF(Verifica!$F$33="Ammodernamenti",1.6,IF(Verifica!$F$33="Nuove costruzioni / Ammodernamenti",R21,0)))</f>
        <v>0</v>
      </c>
      <c r="R21" s="42" t="e">
        <f>ROUND(((#REF!*0.8+#REF!*1.6)/(#REF!+#REF!)),1)</f>
        <v>#REF!</v>
      </c>
    </row>
    <row r="22" spans="1:18" ht="18" customHeight="1" x14ac:dyDescent="0.25">
      <c r="A22" s="41">
        <v>17</v>
      </c>
      <c r="B22" s="14" t="str">
        <f>IF('Zona 17'!F$1=""," ",'Zona 17'!$F$1)</f>
        <v xml:space="preserve"> </v>
      </c>
      <c r="C22" s="71" t="str">
        <f>IF(B22=" "," ",'Zona 17'!$F$40)</f>
        <v xml:space="preserve"> </v>
      </c>
      <c r="D22" s="71" t="str">
        <f>IF(B22=" "," ",'Zona 17'!$K$40)</f>
        <v xml:space="preserve"> </v>
      </c>
      <c r="E22" s="72" t="str">
        <f>IF(B22=" "," ",'Zona 17'!$F$42)</f>
        <v xml:space="preserve"> </v>
      </c>
      <c r="F22" s="72" t="str">
        <f>IF(B22=" "," ",'Zona 17'!$K$42)</f>
        <v xml:space="preserve"> </v>
      </c>
      <c r="G22" s="73" t="str">
        <f>IF(B22=" "," ",'Zona 17'!$P$33)</f>
        <v xml:space="preserve"> </v>
      </c>
      <c r="H22" s="73" t="str">
        <f>IF(B22=" "," ",'Zona 17'!$Q$46)</f>
        <v xml:space="preserve"> </v>
      </c>
      <c r="I22" s="74" t="str">
        <f>IF(B22=" "," ",ROUND(('Zona 17'!$F$44),1))</f>
        <v xml:space="preserve"> </v>
      </c>
      <c r="J22" s="74" t="str">
        <f>IF(B22=" "," ",ROUND(('Zona 17'!$K$44),1))</f>
        <v xml:space="preserve"> </v>
      </c>
      <c r="K22" s="74" t="str">
        <f>IF(B22=" "," ",ROUND(('Zona 17'!$P$44),1))</f>
        <v xml:space="preserve"> </v>
      </c>
      <c r="L22" s="74" t="str">
        <f>IF(B22=" "," ",'Zona 17'!U31)</f>
        <v xml:space="preserve"> </v>
      </c>
      <c r="M22" s="75" t="str">
        <f t="shared" si="0"/>
        <v xml:space="preserve"> </v>
      </c>
      <c r="O22" s="42">
        <f>IF(Verifica!$F$33="Nuove costruzioni",1.2,IF(Verifica!$F$33="Ammodernamenti",1.6,IF(Verifica!$F$33="Nuove costruzioni / Ammodernamenti",R22,0)))</f>
        <v>0</v>
      </c>
      <c r="P22" s="42">
        <f>IF(Verifica!$F$33="Nuove costruzioni",0.8,IF(Verifica!$F$33="Ammodernamenti",1.6,IF(Verifica!$F$33="Nuove costruzioni / Ammodernamenti",R22,0)))</f>
        <v>0</v>
      </c>
      <c r="Q22" s="42">
        <f>IF(Verifica!$F$33="Nuove costruzioni",0.8,IF(Verifica!$F$33="Ammodernamenti",1.6,IF(Verifica!$F$33="Nuove costruzioni / Ammodernamenti",R22,0)))</f>
        <v>0</v>
      </c>
      <c r="R22" s="42" t="e">
        <f>ROUND(((#REF!*0.8+#REF!*1.6)/(#REF!+#REF!)),1)</f>
        <v>#REF!</v>
      </c>
    </row>
    <row r="23" spans="1:18" ht="18" customHeight="1" x14ac:dyDescent="0.25">
      <c r="A23" s="41">
        <v>18</v>
      </c>
      <c r="B23" s="14" t="str">
        <f>IF('Zona 18'!F$1=""," ",'Zona 18'!$F$1)</f>
        <v xml:space="preserve"> </v>
      </c>
      <c r="C23" s="71" t="str">
        <f>IF(B23=" "," ",'Zona 18'!$F$40)</f>
        <v xml:space="preserve"> </v>
      </c>
      <c r="D23" s="71" t="str">
        <f>IF(B23=" "," ",'Zona 18'!$K$40)</f>
        <v xml:space="preserve"> </v>
      </c>
      <c r="E23" s="72" t="str">
        <f>IF(B23=" "," ",'Zona 18'!$F$42)</f>
        <v xml:space="preserve"> </v>
      </c>
      <c r="F23" s="72" t="str">
        <f>IF(B23=" "," ",'Zona 18'!$K$42)</f>
        <v xml:space="preserve"> </v>
      </c>
      <c r="G23" s="73" t="str">
        <f>IF(B23=" "," ",'Zona 18'!$P$33)</f>
        <v xml:space="preserve"> </v>
      </c>
      <c r="H23" s="73" t="str">
        <f>IF(B23=" "," ",'Zona 18'!$Q$46)</f>
        <v xml:space="preserve"> </v>
      </c>
      <c r="I23" s="74" t="str">
        <f>IF(B23=" "," ",ROUND(('Zona 18'!$F$44),1))</f>
        <v xml:space="preserve"> </v>
      </c>
      <c r="J23" s="74" t="str">
        <f>IF(B23=" "," ",ROUND(('Zona 18'!$K$44),1))</f>
        <v xml:space="preserve"> </v>
      </c>
      <c r="K23" s="74" t="str">
        <f>IF(B23=" "," ",ROUND(('Zona 18'!$P$44),1))</f>
        <v xml:space="preserve"> </v>
      </c>
      <c r="L23" s="74" t="str">
        <f>IF(B23=" "," ",'Zona 18'!U31)</f>
        <v xml:space="preserve"> </v>
      </c>
      <c r="M23" s="75" t="str">
        <f t="shared" si="0"/>
        <v xml:space="preserve"> </v>
      </c>
      <c r="O23" s="42">
        <f>IF(Verifica!$F$33="Nuove costruzioni",1.2,IF(Verifica!$F$33="Ammodernamenti",1.6,IF(Verifica!$F$33="Nuove costruzioni / Ammodernamenti",R23,0)))</f>
        <v>0</v>
      </c>
      <c r="P23" s="42">
        <f>IF(Verifica!$F$33="Nuove costruzioni",0.8,IF(Verifica!$F$33="Ammodernamenti",1.6,IF(Verifica!$F$33="Nuove costruzioni / Ammodernamenti",R23,0)))</f>
        <v>0</v>
      </c>
      <c r="Q23" s="42">
        <f>IF(Verifica!$F$33="Nuove costruzioni",0.8,IF(Verifica!$F$33="Ammodernamenti",1.6,IF(Verifica!$F$33="Nuove costruzioni / Ammodernamenti",R23,0)))</f>
        <v>0</v>
      </c>
      <c r="R23" s="42" t="e">
        <f>ROUND(((#REF!*0.8+#REF!*1.6)/(#REF!+#REF!)),1)</f>
        <v>#REF!</v>
      </c>
    </row>
    <row r="24" spans="1:18" ht="18" customHeight="1" x14ac:dyDescent="0.25">
      <c r="A24" s="41">
        <v>19</v>
      </c>
      <c r="B24" s="14" t="str">
        <f>IF('Zona 19'!F$1=""," ",'Zona 19'!$F$1)</f>
        <v xml:space="preserve"> </v>
      </c>
      <c r="C24" s="71" t="str">
        <f>IF(B24=" "," ",'Zona 19'!$F$40)</f>
        <v xml:space="preserve"> </v>
      </c>
      <c r="D24" s="71" t="str">
        <f>IF(B24=" "," ",'Zona 19'!$K$40)</f>
        <v xml:space="preserve"> </v>
      </c>
      <c r="E24" s="72" t="str">
        <f>IF(B24=" "," ",'Zona 19'!$F$42)</f>
        <v xml:space="preserve"> </v>
      </c>
      <c r="F24" s="72" t="str">
        <f>IF(B24=" "," ",'Zona 19'!$K$42)</f>
        <v xml:space="preserve"> </v>
      </c>
      <c r="G24" s="73" t="str">
        <f>IF(B24=" "," ",'Zona 19'!$P$33)</f>
        <v xml:space="preserve"> </v>
      </c>
      <c r="H24" s="73" t="str">
        <f>IF(B24=" "," ",'Zona 19'!$Q$46)</f>
        <v xml:space="preserve"> </v>
      </c>
      <c r="I24" s="74" t="str">
        <f>IF(B24=" "," ",ROUND(('Zona 19'!$F$44),1))</f>
        <v xml:space="preserve"> </v>
      </c>
      <c r="J24" s="74" t="str">
        <f>IF(B24=" "," ",ROUND(('Zona 19'!$K$44),1))</f>
        <v xml:space="preserve"> </v>
      </c>
      <c r="K24" s="74" t="str">
        <f>IF(B24=" "," ",ROUND(('Zona 19'!$P$44),1))</f>
        <v xml:space="preserve"> </v>
      </c>
      <c r="L24" s="74" t="str">
        <f>IF(B24=" "," ",'Zona 19'!U31)</f>
        <v xml:space="preserve"> </v>
      </c>
      <c r="M24" s="75" t="str">
        <f t="shared" si="0"/>
        <v xml:space="preserve"> </v>
      </c>
      <c r="O24" s="42">
        <f>IF(Verifica!$F$33="Nuove costruzioni",1.2,IF(Verifica!$F$33="Ammodernamenti",1.6,IF(Verifica!$F$33="Nuove costruzioni / Ammodernamenti",R24,0)))</f>
        <v>0</v>
      </c>
      <c r="P24" s="42">
        <f>IF(Verifica!$F$33="Nuove costruzioni",0.8,IF(Verifica!$F$33="Ammodernamenti",1.6,IF(Verifica!$F$33="Nuove costruzioni / Ammodernamenti",R24,0)))</f>
        <v>0</v>
      </c>
      <c r="Q24" s="42">
        <f>IF(Verifica!$F$33="Nuove costruzioni",0.8,IF(Verifica!$F$33="Ammodernamenti",1.6,IF(Verifica!$F$33="Nuove costruzioni / Ammodernamenti",R24,0)))</f>
        <v>0</v>
      </c>
      <c r="R24" s="42" t="e">
        <f>ROUND(((#REF!*0.8+#REF!*1.6)/(#REF!+#REF!)),1)</f>
        <v>#REF!</v>
      </c>
    </row>
    <row r="25" spans="1:18" ht="18" customHeight="1" x14ac:dyDescent="0.25">
      <c r="A25" s="41">
        <v>20</v>
      </c>
      <c r="B25" s="14" t="str">
        <f>IF('Zona 20'!F$1=""," ",'Zona 20'!$F$1)</f>
        <v xml:space="preserve"> </v>
      </c>
      <c r="C25" s="71" t="str">
        <f>IF(B25=" "," ",'Zona 20'!$F$40)</f>
        <v xml:space="preserve"> </v>
      </c>
      <c r="D25" s="71" t="str">
        <f>IF(B25=" "," ",'Zona 20'!$K$40)</f>
        <v xml:space="preserve"> </v>
      </c>
      <c r="E25" s="72" t="str">
        <f>IF(B25=" "," ",'Zona 20'!$F$42)</f>
        <v xml:space="preserve"> </v>
      </c>
      <c r="F25" s="72" t="str">
        <f>IF(B25=" "," ",'Zona 20'!$K$42)</f>
        <v xml:space="preserve"> </v>
      </c>
      <c r="G25" s="73" t="str">
        <f>IF(B25=" "," ",'Zona 20'!$P$33)</f>
        <v xml:space="preserve"> </v>
      </c>
      <c r="H25" s="73" t="str">
        <f>IF(B25=" "," ",'Zona 20'!$Q$46)</f>
        <v xml:space="preserve"> </v>
      </c>
      <c r="I25" s="74" t="str">
        <f>IF(B25=" "," ",ROUND(('Zona 20'!$F$44),1))</f>
        <v xml:space="preserve"> </v>
      </c>
      <c r="J25" s="74" t="str">
        <f>IF(B25=" "," ",ROUND(('Zona 20'!$K$44),1))</f>
        <v xml:space="preserve"> </v>
      </c>
      <c r="K25" s="74" t="str">
        <f>IF(B25=" "," ",ROUND(('Zona 20'!$P$44),1))</f>
        <v xml:space="preserve"> </v>
      </c>
      <c r="L25" s="74" t="str">
        <f>IF(B25=" "," ",'Zona 20'!U31)</f>
        <v xml:space="preserve"> </v>
      </c>
      <c r="M25" s="75" t="str">
        <f t="shared" si="0"/>
        <v xml:space="preserve"> </v>
      </c>
      <c r="O25" s="42">
        <f>IF(Verifica!$F$33="Nuove costruzioni",1.2,IF(Verifica!$F$33="Ammodernamenti",1.6,IF(Verifica!$F$33="Nuove costruzioni / Ammodernamenti",R25,0)))</f>
        <v>0</v>
      </c>
      <c r="P25" s="42">
        <f>IF(Verifica!$F$33="Nuove costruzioni",0.8,IF(Verifica!$F$33="Ammodernamenti",1.6,IF(Verifica!$F$33="Nuove costruzioni / Ammodernamenti",R25,0)))</f>
        <v>0</v>
      </c>
      <c r="Q25" s="42">
        <f>IF(Verifica!$F$33="Nuove costruzioni",0.8,IF(Verifica!$F$33="Ammodernamenti",1.6,IF(Verifica!$F$33="Nuove costruzioni / Ammodernamenti",R25,0)))</f>
        <v>0</v>
      </c>
      <c r="R25" s="42" t="e">
        <f>ROUND(((#REF!*0.8+#REF!*1.6)/(#REF!+#REF!)),1)</f>
        <v>#REF!</v>
      </c>
    </row>
  </sheetData>
  <sheetProtection algorithmName="SHA-512" hashValue="g7JKDq9S+h9kZs4VlPLN9zeElHZKmjFmIm8gnw0ngeL6N35Rznx/9gIeF8ZO2yj3RiNixVc4+sUGCmXZ5Zp1AQ==" saltValue="SqN0/JSou+xVidzzq6xA4w==" spinCount="100000" sheet="1" objects="1" scenarios="1"/>
  <mergeCells count="5">
    <mergeCell ref="A1:K1"/>
    <mergeCell ref="A3:B3"/>
    <mergeCell ref="C3:D3"/>
    <mergeCell ref="E3:F3"/>
    <mergeCell ref="A5:B5"/>
  </mergeCells>
  <pageMargins left="0.9055118110236221" right="0.47244094488188981" top="1.3779527559055118" bottom="0.78740157480314965" header="0.31496062992125984" footer="0.31496062992125984"/>
  <pageSetup paperSize="9" orientation="landscape" verticalDpi="1200" r:id="rId1"/>
  <headerFooter>
    <oddHeader xml:space="preserve">&amp;L&amp;G&amp;R&amp;12Formulario di verifica dell'ermeticità all'aria
Versione MZ 2024.3
</oddHeader>
    <oddFooter>&amp;R Pagina &amp;P</oddFooter>
  </headerFooter>
  <legacyDrawingHF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852892-A805-4742-A744-5AADE6A8ED67}">
  <sheetPr codeName="Foglio20">
    <tabColor theme="3" tint="0.59999389629810485"/>
  </sheetPr>
  <dimension ref="A1:V67"/>
  <sheetViews>
    <sheetView view="pageLayout" zoomScaleNormal="100" workbookViewId="0">
      <selection activeCell="T6" sqref="T6"/>
    </sheetView>
  </sheetViews>
  <sheetFormatPr baseColWidth="10" defaultColWidth="11.44140625" defaultRowHeight="13.8" x14ac:dyDescent="0.25"/>
  <cols>
    <col min="1" max="4" width="4.33203125" style="1" customWidth="1"/>
    <col min="5" max="5" width="6.44140625" style="1" customWidth="1"/>
    <col min="6" max="19" width="4.33203125" style="1" customWidth="1"/>
    <col min="20" max="20" width="3.5546875" style="1" customWidth="1"/>
    <col min="21" max="22" width="11.44140625" style="1" hidden="1" customWidth="1"/>
    <col min="23" max="24" width="11.44140625" style="1" customWidth="1"/>
    <col min="25" max="16384" width="11.44140625" style="1"/>
  </cols>
  <sheetData>
    <row r="1" spans="1:20" x14ac:dyDescent="0.25">
      <c r="A1" s="1" t="s">
        <v>83</v>
      </c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</row>
    <row r="2" spans="1:20" ht="7.5" customHeight="1" x14ac:dyDescent="0.25"/>
    <row r="3" spans="1:20" ht="15.6" x14ac:dyDescent="0.3">
      <c r="A3" s="5" t="s">
        <v>178</v>
      </c>
    </row>
    <row r="4" spans="1:20" ht="7.5" customHeight="1" x14ac:dyDescent="0.25"/>
    <row r="5" spans="1:20" x14ac:dyDescent="0.25">
      <c r="A5" s="1" t="s">
        <v>51</v>
      </c>
      <c r="F5" s="70"/>
      <c r="G5" s="4" t="s">
        <v>177</v>
      </c>
    </row>
    <row r="6" spans="1:20" x14ac:dyDescent="0.25">
      <c r="A6" s="1" t="s">
        <v>52</v>
      </c>
      <c r="F6" s="70"/>
      <c r="G6" s="4" t="s">
        <v>50</v>
      </c>
    </row>
    <row r="7" spans="1:20" x14ac:dyDescent="0.25">
      <c r="F7" s="70"/>
      <c r="G7" s="4" t="s">
        <v>179</v>
      </c>
    </row>
    <row r="8" spans="1:20" ht="7.5" customHeight="1" x14ac:dyDescent="0.25"/>
    <row r="9" spans="1:20" x14ac:dyDescent="0.25">
      <c r="A9" s="1" t="s">
        <v>49</v>
      </c>
      <c r="F9" s="70"/>
      <c r="G9" s="4" t="s">
        <v>53</v>
      </c>
    </row>
    <row r="10" spans="1:20" x14ac:dyDescent="0.25">
      <c r="A10" s="1" t="s">
        <v>48</v>
      </c>
      <c r="F10" s="70"/>
      <c r="G10" s="4" t="s">
        <v>180</v>
      </c>
    </row>
    <row r="11" spans="1:20" x14ac:dyDescent="0.25">
      <c r="F11" s="70"/>
      <c r="G11" s="4" t="s">
        <v>54</v>
      </c>
    </row>
    <row r="12" spans="1:20" ht="15" customHeight="1" x14ac:dyDescent="0.3">
      <c r="F12" s="70"/>
      <c r="G12" s="66" t="s">
        <v>192</v>
      </c>
      <c r="H12"/>
    </row>
    <row r="13" spans="1:20" ht="7.5" customHeight="1" x14ac:dyDescent="0.3">
      <c r="G13"/>
      <c r="H13" s="4"/>
    </row>
    <row r="14" spans="1:20" x14ac:dyDescent="0.25">
      <c r="A14" s="1" t="s">
        <v>193</v>
      </c>
      <c r="F14" s="70"/>
      <c r="G14" s="101" t="s">
        <v>194</v>
      </c>
      <c r="H14" s="101"/>
      <c r="I14" s="101"/>
      <c r="J14" s="101"/>
      <c r="K14" s="101"/>
      <c r="L14" s="101"/>
      <c r="M14" s="101"/>
      <c r="N14" s="101"/>
      <c r="O14" s="101"/>
      <c r="P14" s="101"/>
      <c r="Q14" s="101"/>
      <c r="R14" s="101"/>
      <c r="S14" s="101"/>
      <c r="T14" s="101"/>
    </row>
    <row r="15" spans="1:20" ht="7.5" customHeight="1" x14ac:dyDescent="0.25"/>
    <row r="16" spans="1:20" x14ac:dyDescent="0.25">
      <c r="A16" s="1" t="s">
        <v>41</v>
      </c>
      <c r="F16" s="70"/>
      <c r="G16" s="101" t="s">
        <v>183</v>
      </c>
      <c r="H16" s="101"/>
      <c r="I16" s="101"/>
      <c r="J16" s="101"/>
      <c r="K16" s="101"/>
      <c r="L16" s="101"/>
      <c r="M16" s="101"/>
      <c r="N16" s="101"/>
      <c r="O16" s="101"/>
      <c r="P16" s="101"/>
      <c r="Q16" s="101"/>
      <c r="R16" s="101"/>
      <c r="S16" s="101"/>
      <c r="T16" s="101"/>
    </row>
    <row r="17" spans="1:22" x14ac:dyDescent="0.25">
      <c r="F17" s="70"/>
      <c r="G17" s="101" t="s">
        <v>184</v>
      </c>
      <c r="H17" s="101"/>
      <c r="I17" s="101"/>
      <c r="J17" s="101"/>
      <c r="K17" s="101"/>
      <c r="L17" s="101"/>
      <c r="M17" s="101"/>
      <c r="N17" s="101"/>
      <c r="O17" s="101"/>
      <c r="P17" s="101"/>
      <c r="Q17" s="101"/>
      <c r="R17" s="101"/>
      <c r="S17" s="101"/>
      <c r="T17" s="101"/>
    </row>
    <row r="18" spans="1:22" x14ac:dyDescent="0.25">
      <c r="F18" s="70"/>
      <c r="G18" s="101" t="s">
        <v>185</v>
      </c>
      <c r="H18" s="101"/>
      <c r="I18" s="101"/>
      <c r="J18" s="101"/>
      <c r="K18" s="101"/>
      <c r="L18" s="101"/>
      <c r="M18" s="101"/>
      <c r="N18" s="101"/>
      <c r="O18" s="101"/>
      <c r="P18" s="101"/>
      <c r="Q18" s="101"/>
      <c r="R18" s="101"/>
      <c r="S18" s="101"/>
      <c r="T18" s="101"/>
    </row>
    <row r="19" spans="1:22" x14ac:dyDescent="0.25">
      <c r="F19" s="70"/>
      <c r="G19" s="101" t="s">
        <v>186</v>
      </c>
      <c r="H19" s="101"/>
      <c r="I19" s="101"/>
      <c r="J19" s="101"/>
      <c r="K19" s="101"/>
      <c r="L19" s="101"/>
      <c r="M19" s="101"/>
      <c r="N19" s="101"/>
      <c r="O19" s="101"/>
      <c r="P19" s="101"/>
      <c r="Q19" s="101"/>
      <c r="R19" s="101"/>
      <c r="S19" s="101"/>
      <c r="T19" s="101"/>
    </row>
    <row r="20" spans="1:22" x14ac:dyDescent="0.25">
      <c r="F20" s="70"/>
      <c r="G20" s="101" t="s">
        <v>187</v>
      </c>
      <c r="H20" s="101"/>
      <c r="I20" s="101"/>
      <c r="J20" s="101"/>
      <c r="K20" s="101"/>
      <c r="L20" s="101"/>
      <c r="M20" s="101"/>
      <c r="N20" s="101"/>
      <c r="O20" s="101"/>
      <c r="P20" s="101"/>
      <c r="Q20" s="101"/>
      <c r="R20" s="101"/>
      <c r="S20" s="101"/>
      <c r="T20" s="101"/>
    </row>
    <row r="21" spans="1:22" ht="7.5" customHeight="1" x14ac:dyDescent="0.25">
      <c r="G21" s="4"/>
    </row>
    <row r="22" spans="1:22" x14ac:dyDescent="0.25">
      <c r="A22" s="1" t="s">
        <v>40</v>
      </c>
      <c r="F22" s="70"/>
      <c r="G22" s="101" t="s">
        <v>114</v>
      </c>
      <c r="H22" s="101"/>
      <c r="I22" s="101"/>
      <c r="J22" s="101"/>
      <c r="K22" s="101"/>
      <c r="L22" s="101"/>
      <c r="M22" s="101"/>
      <c r="N22" s="101"/>
      <c r="O22" s="101"/>
      <c r="P22" s="101"/>
      <c r="Q22" s="101"/>
      <c r="R22" s="101"/>
      <c r="S22" s="101"/>
      <c r="T22" s="101"/>
    </row>
    <row r="23" spans="1:22" x14ac:dyDescent="0.25">
      <c r="F23" s="70"/>
      <c r="G23" s="101" t="s">
        <v>188</v>
      </c>
      <c r="H23" s="101"/>
      <c r="I23" s="101"/>
      <c r="J23" s="101"/>
      <c r="K23" s="101"/>
      <c r="L23" s="101"/>
      <c r="M23" s="101"/>
      <c r="N23" s="101"/>
      <c r="O23" s="101"/>
      <c r="P23" s="101"/>
      <c r="Q23" s="101"/>
      <c r="R23" s="101"/>
      <c r="S23" s="101"/>
      <c r="T23" s="101"/>
    </row>
    <row r="24" spans="1:22" ht="7.5" customHeight="1" x14ac:dyDescent="0.25">
      <c r="G24" s="66"/>
      <c r="H24" s="66"/>
      <c r="I24" s="66"/>
      <c r="J24" s="66"/>
      <c r="K24" s="66"/>
      <c r="L24" s="66"/>
      <c r="M24" s="66"/>
      <c r="N24" s="66"/>
      <c r="O24" s="66"/>
      <c r="P24" s="66"/>
      <c r="Q24" s="66"/>
      <c r="R24" s="66"/>
      <c r="S24" s="66"/>
      <c r="T24" s="66"/>
    </row>
    <row r="25" spans="1:22" x14ac:dyDescent="0.25">
      <c r="A25" s="1" t="s">
        <v>195</v>
      </c>
      <c r="F25" s="63"/>
      <c r="G25" s="101" t="s">
        <v>190</v>
      </c>
      <c r="H25" s="101"/>
      <c r="I25" s="101"/>
      <c r="J25" s="101"/>
      <c r="K25" s="101"/>
      <c r="L25" s="101"/>
      <c r="M25" s="101"/>
      <c r="N25" s="101"/>
      <c r="O25" s="101"/>
      <c r="P25" s="101"/>
      <c r="Q25" s="101"/>
      <c r="R25" s="101"/>
      <c r="S25" s="101"/>
      <c r="T25" s="101"/>
    </row>
    <row r="26" spans="1:22" x14ac:dyDescent="0.25">
      <c r="F26" s="63"/>
      <c r="G26" s="101" t="s">
        <v>191</v>
      </c>
      <c r="H26" s="101"/>
      <c r="I26" s="101"/>
      <c r="J26" s="101"/>
      <c r="K26" s="101"/>
      <c r="L26" s="101"/>
      <c r="M26" s="101"/>
      <c r="N26" s="101"/>
      <c r="O26" s="101"/>
      <c r="P26" s="101"/>
      <c r="Q26" s="101"/>
      <c r="R26" s="101"/>
      <c r="S26" s="101"/>
      <c r="T26" s="101"/>
    </row>
    <row r="28" spans="1:22" x14ac:dyDescent="0.25">
      <c r="A28" s="17" t="s">
        <v>27</v>
      </c>
    </row>
    <row r="29" spans="1:22" x14ac:dyDescent="0.25">
      <c r="A29" s="17"/>
    </row>
    <row r="30" spans="1:22" ht="18.600000000000001" customHeight="1" x14ac:dyDescent="0.25">
      <c r="A30" s="102" t="s">
        <v>28</v>
      </c>
      <c r="B30" s="103"/>
      <c r="C30" s="103"/>
      <c r="D30" s="103"/>
      <c r="E30" s="104"/>
      <c r="F30" s="107"/>
      <c r="G30" s="108"/>
      <c r="H30" s="108"/>
      <c r="I30" s="108"/>
      <c r="J30" s="109"/>
    </row>
    <row r="31" spans="1:22" ht="17.399999999999999" x14ac:dyDescent="0.35">
      <c r="A31" s="102" t="s">
        <v>196</v>
      </c>
      <c r="B31" s="103"/>
      <c r="C31" s="103"/>
      <c r="D31" s="103"/>
      <c r="E31" s="104"/>
      <c r="F31" s="105"/>
      <c r="G31" s="106"/>
      <c r="H31" s="25" t="s">
        <v>6</v>
      </c>
      <c r="I31" s="25"/>
      <c r="J31" s="26"/>
      <c r="K31" s="27" t="s">
        <v>32</v>
      </c>
      <c r="L31" s="25"/>
      <c r="M31" s="25"/>
      <c r="N31" s="25"/>
      <c r="O31" s="26"/>
      <c r="P31" s="105"/>
      <c r="Q31" s="106"/>
      <c r="R31" s="25" t="s">
        <v>13</v>
      </c>
      <c r="S31" s="25"/>
      <c r="T31" s="26"/>
      <c r="U31" s="1">
        <f>IF(Verifica!$F$31="Minergie",V31,IF(Verifica!$F$31="Minergie-P",V32,IF(Verifica!$F$31="Minergie-A",V33,0)))</f>
        <v>0</v>
      </c>
      <c r="V31" s="1">
        <f>IF(Verifica!$F$33="Nuove costruzioni",(F31*1.2+F33*12+F34*6)/(F31+F33+F34),IF(Verifica!$F$33="Ammodernamenti",(F32*1.6+F33*12+F34*6)/SUM(F32:F34),IF(Verifica!$F$33="Nuove costruzioni / Ammodernamenti",(F31*0.8+F32*1.6+F33*12+F34*6)/SUM(F31:F34),0)))</f>
        <v>0</v>
      </c>
    </row>
    <row r="32" spans="1:22" ht="17.399999999999999" x14ac:dyDescent="0.35">
      <c r="A32" s="102" t="s">
        <v>197</v>
      </c>
      <c r="B32" s="103"/>
      <c r="C32" s="103"/>
      <c r="D32" s="103"/>
      <c r="E32" s="104"/>
      <c r="F32" s="105"/>
      <c r="G32" s="106"/>
      <c r="H32" s="25" t="s">
        <v>6</v>
      </c>
      <c r="I32" s="25"/>
      <c r="J32" s="26"/>
      <c r="K32" s="27" t="s">
        <v>30</v>
      </c>
      <c r="L32" s="25"/>
      <c r="M32" s="25"/>
      <c r="N32" s="25"/>
      <c r="O32" s="26"/>
      <c r="P32" s="105"/>
      <c r="Q32" s="106"/>
      <c r="R32" s="25" t="s">
        <v>13</v>
      </c>
      <c r="S32" s="25"/>
      <c r="T32" s="26"/>
      <c r="V32" s="1">
        <f>IF(Verifica!$F$33="Nuove costruzioni",(F31*0.8+F33*12+F34*6)/(F31+F33+F34),IF(Verifica!$F$33="Ammodernamenti",(F32*1.6+F33*12+F34*6)/SUM(F32:F34),IF(Verifica!$F$33="Nuove costruzioni / Ammodernamenti",(F31*0.8+F32*1.6+F33*12+F34*6)/SUM(F31:F34),0)))</f>
        <v>0</v>
      </c>
    </row>
    <row r="33" spans="1:22" ht="16.2" x14ac:dyDescent="0.25">
      <c r="A33" s="102" t="s">
        <v>198</v>
      </c>
      <c r="B33" s="103"/>
      <c r="C33" s="103"/>
      <c r="D33" s="103"/>
      <c r="E33" s="104"/>
      <c r="F33" s="105"/>
      <c r="G33" s="106"/>
      <c r="H33" s="25" t="s">
        <v>6</v>
      </c>
      <c r="I33" s="25"/>
      <c r="J33" s="26"/>
      <c r="K33" s="102" t="s">
        <v>29</v>
      </c>
      <c r="L33" s="103"/>
      <c r="M33" s="103"/>
      <c r="N33" s="103"/>
      <c r="O33" s="104"/>
      <c r="P33" s="105"/>
      <c r="Q33" s="106"/>
      <c r="R33" s="25" t="s">
        <v>14</v>
      </c>
      <c r="S33" s="25"/>
      <c r="T33" s="26"/>
      <c r="V33" s="1">
        <f>IF(Verifica!$F$33="Nuove costruzioni",(F31*0.8+F33*12+F34*6)/(F31+F33+F34),IF(Verifica!$F$33="Ammodernamenti",(F32*1.6+F33*12+F34*6)/SUM(F32:F34),IF(Verifica!$F$33="Nuove costruzioni / Ammodernamenti",(F31*0.8+F32*1.6+F33*12+F34*6)/SUM(F31:F34),0)))</f>
        <v>0</v>
      </c>
    </row>
    <row r="34" spans="1:22" ht="16.2" x14ac:dyDescent="0.25">
      <c r="A34" s="102" t="s">
        <v>199</v>
      </c>
      <c r="B34" s="103"/>
      <c r="C34" s="103"/>
      <c r="D34" s="103"/>
      <c r="E34" s="104"/>
      <c r="F34" s="105"/>
      <c r="G34" s="106"/>
      <c r="H34" s="25" t="s">
        <v>6</v>
      </c>
      <c r="I34" s="25"/>
      <c r="J34" s="26"/>
      <c r="K34" s="102" t="s">
        <v>31</v>
      </c>
      <c r="L34" s="103"/>
      <c r="M34" s="103"/>
      <c r="N34" s="103"/>
      <c r="O34" s="104"/>
      <c r="P34" s="105"/>
      <c r="Q34" s="106"/>
      <c r="R34" s="25" t="s">
        <v>7</v>
      </c>
      <c r="S34" s="25"/>
      <c r="T34" s="26"/>
    </row>
    <row r="35" spans="1:22" ht="16.2" x14ac:dyDescent="0.35">
      <c r="A35" s="102" t="s">
        <v>209</v>
      </c>
      <c r="B35" s="103"/>
      <c r="C35" s="103"/>
      <c r="D35" s="103"/>
      <c r="E35" s="104"/>
      <c r="F35" s="113" t="str">
        <f>IF(F31=0," ",SUM(F31:G34))</f>
        <v xml:space="preserve"> </v>
      </c>
      <c r="G35" s="114"/>
      <c r="H35" s="25" t="s">
        <v>6</v>
      </c>
      <c r="I35" s="25"/>
      <c r="J35" s="26"/>
      <c r="K35" s="102" t="s">
        <v>115</v>
      </c>
      <c r="L35" s="103"/>
      <c r="M35" s="103"/>
      <c r="N35" s="103"/>
      <c r="O35" s="104"/>
      <c r="P35" s="105"/>
      <c r="Q35" s="106"/>
      <c r="R35" s="25" t="s">
        <v>208</v>
      </c>
      <c r="S35" s="25"/>
      <c r="T35" s="26"/>
    </row>
    <row r="37" spans="1:22" x14ac:dyDescent="0.25">
      <c r="A37" s="102"/>
      <c r="B37" s="103"/>
      <c r="C37" s="103"/>
      <c r="D37" s="103"/>
      <c r="E37" s="104"/>
      <c r="F37" s="110" t="s">
        <v>42</v>
      </c>
      <c r="G37" s="111"/>
      <c r="H37" s="111"/>
      <c r="I37" s="111"/>
      <c r="J37" s="112"/>
      <c r="K37" s="110" t="s">
        <v>33</v>
      </c>
      <c r="L37" s="111"/>
      <c r="M37" s="111"/>
      <c r="N37" s="111"/>
      <c r="O37" s="112"/>
      <c r="P37" s="110" t="s">
        <v>200</v>
      </c>
      <c r="Q37" s="111"/>
      <c r="R37" s="111"/>
      <c r="S37" s="111"/>
      <c r="T37" s="112"/>
    </row>
    <row r="38" spans="1:22" ht="16.2" x14ac:dyDescent="0.35">
      <c r="A38" s="102" t="s">
        <v>39</v>
      </c>
      <c r="B38" s="103"/>
      <c r="C38" s="103"/>
      <c r="D38" s="103"/>
      <c r="E38" s="104"/>
      <c r="F38" s="105"/>
      <c r="G38" s="106"/>
      <c r="H38" s="25" t="s">
        <v>8</v>
      </c>
      <c r="I38" s="25"/>
      <c r="J38" s="26"/>
      <c r="K38" s="105"/>
      <c r="L38" s="106"/>
      <c r="M38" s="25" t="s">
        <v>8</v>
      </c>
      <c r="N38" s="25"/>
      <c r="O38" s="26"/>
      <c r="P38" s="20"/>
      <c r="T38" s="21"/>
    </row>
    <row r="39" spans="1:22" ht="17.399999999999999" x14ac:dyDescent="0.35">
      <c r="A39" s="102" t="s">
        <v>38</v>
      </c>
      <c r="B39" s="103"/>
      <c r="C39" s="103"/>
      <c r="D39" s="103"/>
      <c r="E39" s="104"/>
      <c r="F39" s="105"/>
      <c r="G39" s="106"/>
      <c r="H39" s="25" t="s">
        <v>9</v>
      </c>
      <c r="I39" s="25"/>
      <c r="J39" s="26"/>
      <c r="K39" s="105"/>
      <c r="L39" s="106"/>
      <c r="M39" s="25" t="s">
        <v>9</v>
      </c>
      <c r="N39" s="25"/>
      <c r="O39" s="26"/>
      <c r="P39" s="20"/>
      <c r="T39" s="21"/>
    </row>
    <row r="40" spans="1:22" ht="16.2" x14ac:dyDescent="0.25">
      <c r="A40" s="120" t="s">
        <v>201</v>
      </c>
      <c r="B40" s="121"/>
      <c r="C40" s="121"/>
      <c r="D40" s="121"/>
      <c r="E40" s="122"/>
      <c r="F40" s="125"/>
      <c r="G40" s="126"/>
      <c r="H40" s="1" t="s">
        <v>10</v>
      </c>
      <c r="J40" s="21"/>
      <c r="K40" s="125"/>
      <c r="L40" s="126"/>
      <c r="M40" s="1" t="s">
        <v>10</v>
      </c>
      <c r="O40" s="21"/>
      <c r="P40" s="20"/>
      <c r="T40" s="21"/>
    </row>
    <row r="41" spans="1:22" x14ac:dyDescent="0.25">
      <c r="A41" s="115" t="s">
        <v>36</v>
      </c>
      <c r="B41" s="116"/>
      <c r="C41" s="116"/>
      <c r="D41" s="116"/>
      <c r="E41" s="117"/>
      <c r="F41" s="118"/>
      <c r="G41" s="119"/>
      <c r="H41" s="3"/>
      <c r="I41" s="3"/>
      <c r="J41" s="23"/>
      <c r="K41" s="118"/>
      <c r="L41" s="119"/>
      <c r="M41" s="3"/>
      <c r="N41" s="3"/>
      <c r="O41" s="23"/>
      <c r="P41" s="20"/>
      <c r="T41" s="21"/>
    </row>
    <row r="42" spans="1:22" x14ac:dyDescent="0.25">
      <c r="A42" s="120" t="s">
        <v>37</v>
      </c>
      <c r="B42" s="121"/>
      <c r="C42" s="121"/>
      <c r="D42" s="121"/>
      <c r="E42" s="122"/>
      <c r="F42" s="123"/>
      <c r="G42" s="124"/>
      <c r="H42" s="1" t="s">
        <v>10</v>
      </c>
      <c r="J42" s="21"/>
      <c r="K42" s="123"/>
      <c r="L42" s="124"/>
      <c r="M42" s="1" t="s">
        <v>10</v>
      </c>
      <c r="O42" s="21"/>
      <c r="P42" s="20"/>
      <c r="T42" s="21"/>
    </row>
    <row r="43" spans="1:22" x14ac:dyDescent="0.25">
      <c r="A43" s="115" t="s">
        <v>4</v>
      </c>
      <c r="B43" s="116"/>
      <c r="C43" s="116"/>
      <c r="D43" s="116"/>
      <c r="E43" s="117"/>
      <c r="F43" s="118"/>
      <c r="G43" s="119"/>
      <c r="H43" s="3"/>
      <c r="I43" s="3"/>
      <c r="J43" s="23"/>
      <c r="K43" s="118"/>
      <c r="L43" s="119"/>
      <c r="M43" s="3"/>
      <c r="N43" s="3"/>
      <c r="O43" s="23"/>
      <c r="P43" s="20"/>
      <c r="T43" s="21"/>
    </row>
    <row r="44" spans="1:22" ht="16.2" x14ac:dyDescent="0.35">
      <c r="A44" s="120" t="s">
        <v>116</v>
      </c>
      <c r="B44" s="121"/>
      <c r="C44" s="121"/>
      <c r="D44" s="121"/>
      <c r="E44" s="122"/>
      <c r="F44" s="127" t="str">
        <f>IF(F38=0," ",F38/SUM(F31:G34))</f>
        <v xml:space="preserve"> </v>
      </c>
      <c r="G44" s="128"/>
      <c r="H44" s="1" t="s">
        <v>0</v>
      </c>
      <c r="J44" s="21"/>
      <c r="K44" s="127" t="str">
        <f>IF(K38=0," ",K38/SUM(F31:G34))</f>
        <v xml:space="preserve"> </v>
      </c>
      <c r="L44" s="128"/>
      <c r="M44" s="1" t="s">
        <v>0</v>
      </c>
      <c r="O44" s="21"/>
      <c r="P44" s="127" t="str">
        <f>IF(F38=0," ",(F44+K44)/2)</f>
        <v xml:space="preserve"> </v>
      </c>
      <c r="Q44" s="128"/>
      <c r="R44" s="29" t="s">
        <v>0</v>
      </c>
      <c r="S44" s="19"/>
      <c r="T44" s="24"/>
    </row>
    <row r="45" spans="1:22" ht="15" x14ac:dyDescent="0.35">
      <c r="A45" s="115" t="s">
        <v>117</v>
      </c>
      <c r="B45" s="116"/>
      <c r="C45" s="116"/>
      <c r="D45" s="116"/>
      <c r="E45" s="117"/>
      <c r="F45" s="118"/>
      <c r="G45" s="119"/>
      <c r="H45" s="3"/>
      <c r="I45" s="3"/>
      <c r="J45" s="23"/>
      <c r="K45" s="118"/>
      <c r="L45" s="119"/>
      <c r="M45" s="3"/>
      <c r="N45" s="3"/>
      <c r="O45" s="23"/>
      <c r="P45" s="22"/>
      <c r="Q45" s="3"/>
      <c r="R45" s="28"/>
      <c r="S45" s="3"/>
      <c r="T45" s="23"/>
    </row>
    <row r="46" spans="1:22" x14ac:dyDescent="0.25">
      <c r="A46" s="102" t="s">
        <v>35</v>
      </c>
      <c r="B46" s="103"/>
      <c r="C46" s="103"/>
      <c r="D46" s="103"/>
      <c r="E46" s="104"/>
      <c r="F46" s="22" t="s">
        <v>12</v>
      </c>
      <c r="G46" s="35"/>
      <c r="H46" s="3" t="s">
        <v>11</v>
      </c>
      <c r="I46" s="3"/>
      <c r="J46" s="23"/>
      <c r="K46" s="22" t="s">
        <v>12</v>
      </c>
      <c r="L46" s="35"/>
      <c r="M46" s="3" t="s">
        <v>11</v>
      </c>
      <c r="N46" s="3"/>
      <c r="O46" s="23"/>
      <c r="P46" s="22" t="s">
        <v>12</v>
      </c>
      <c r="Q46" s="35"/>
      <c r="R46" s="3" t="s">
        <v>11</v>
      </c>
      <c r="S46" s="3"/>
      <c r="T46" s="23"/>
    </row>
    <row r="48" spans="1:22" ht="27" customHeight="1" x14ac:dyDescent="0.25">
      <c r="A48" s="18" t="s">
        <v>34</v>
      </c>
      <c r="B48" s="19"/>
      <c r="C48" s="19"/>
      <c r="D48" s="19"/>
      <c r="E48" s="24"/>
      <c r="F48" s="79" t="s">
        <v>202</v>
      </c>
      <c r="G48" s="80"/>
      <c r="H48" s="80"/>
      <c r="I48" s="80"/>
      <c r="J48" s="80"/>
      <c r="K48" s="80"/>
      <c r="L48" s="80"/>
      <c r="M48" s="80"/>
      <c r="N48" s="80"/>
      <c r="O48" s="80"/>
      <c r="P48" s="80"/>
      <c r="Q48" s="80"/>
      <c r="R48" s="80"/>
      <c r="S48" s="80"/>
      <c r="T48" s="81"/>
    </row>
    <row r="49" spans="1:20" ht="14.25" customHeight="1" x14ac:dyDescent="0.25">
      <c r="A49" s="20"/>
      <c r="E49" s="21"/>
      <c r="F49" s="79" t="s">
        <v>126</v>
      </c>
      <c r="G49" s="80"/>
      <c r="H49" s="80"/>
      <c r="I49" s="80"/>
      <c r="J49" s="80"/>
      <c r="K49" s="80"/>
      <c r="L49" s="80"/>
      <c r="M49" s="80"/>
      <c r="N49" s="80"/>
      <c r="O49" s="80"/>
      <c r="P49" s="80"/>
      <c r="Q49" s="80"/>
      <c r="R49" s="80"/>
      <c r="S49" s="80"/>
      <c r="T49" s="81"/>
    </row>
    <row r="50" spans="1:20" ht="33" customHeight="1" x14ac:dyDescent="0.25">
      <c r="A50" s="134" t="s">
        <v>203</v>
      </c>
      <c r="B50" s="78"/>
      <c r="C50" s="78"/>
      <c r="D50" s="78"/>
      <c r="E50" s="78"/>
      <c r="F50" s="78"/>
      <c r="G50" s="78"/>
      <c r="H50" s="78"/>
      <c r="I50" s="78"/>
      <c r="J50" s="78"/>
      <c r="K50" s="78"/>
      <c r="L50" s="78"/>
      <c r="M50" s="78"/>
      <c r="N50" s="78"/>
      <c r="O50" s="78"/>
      <c r="P50" s="78"/>
      <c r="Q50" s="78"/>
      <c r="R50" s="78"/>
      <c r="S50" s="78"/>
      <c r="T50" s="78"/>
    </row>
    <row r="51" spans="1:20" ht="8.4" customHeight="1" x14ac:dyDescent="0.25"/>
    <row r="52" spans="1:20" ht="26.4" x14ac:dyDescent="0.4">
      <c r="A52" s="2" t="s">
        <v>61</v>
      </c>
      <c r="B52" s="4"/>
      <c r="C52" s="4"/>
      <c r="D52" s="4"/>
      <c r="T52" s="37" t="s">
        <v>18</v>
      </c>
    </row>
    <row r="53" spans="1:20" ht="8.4" customHeight="1" x14ac:dyDescent="0.25">
      <c r="A53" s="4"/>
      <c r="B53" s="4"/>
      <c r="C53" s="4"/>
      <c r="D53" s="4"/>
    </row>
    <row r="54" spans="1:20" x14ac:dyDescent="0.25">
      <c r="A54" s="132" t="s">
        <v>43</v>
      </c>
      <c r="B54" s="132"/>
      <c r="C54" s="132"/>
      <c r="D54" s="132"/>
      <c r="E54" s="132"/>
      <c r="F54" s="132"/>
      <c r="G54" s="132"/>
      <c r="H54" s="132"/>
      <c r="I54" s="132"/>
      <c r="J54" s="132"/>
      <c r="K54" s="132" t="s">
        <v>44</v>
      </c>
      <c r="L54" s="132"/>
      <c r="M54" s="132"/>
      <c r="N54" s="132"/>
      <c r="O54" s="132"/>
      <c r="P54" s="132"/>
      <c r="Q54" s="132"/>
      <c r="R54" s="132"/>
      <c r="S54" s="132"/>
      <c r="T54" s="132"/>
    </row>
    <row r="55" spans="1:20" ht="31.5" customHeight="1" x14ac:dyDescent="0.25">
      <c r="A55" s="133" t="s">
        <v>45</v>
      </c>
      <c r="B55" s="133"/>
      <c r="C55" s="133"/>
      <c r="D55" s="133"/>
      <c r="E55" s="133"/>
      <c r="F55" s="133" t="s">
        <v>124</v>
      </c>
      <c r="G55" s="133"/>
      <c r="H55" s="133"/>
      <c r="I55" s="133"/>
      <c r="J55" s="133"/>
      <c r="K55" s="133" t="s">
        <v>45</v>
      </c>
      <c r="L55" s="133"/>
      <c r="M55" s="133"/>
      <c r="N55" s="133"/>
      <c r="O55" s="133"/>
      <c r="P55" s="133" t="s">
        <v>125</v>
      </c>
      <c r="Q55" s="133"/>
      <c r="R55" s="133"/>
      <c r="S55" s="133"/>
      <c r="T55" s="133"/>
    </row>
    <row r="56" spans="1:20" x14ac:dyDescent="0.25">
      <c r="A56" s="129"/>
      <c r="B56" s="130"/>
      <c r="C56" s="130"/>
      <c r="D56" s="130"/>
      <c r="E56" s="131"/>
      <c r="F56" s="129"/>
      <c r="G56" s="130"/>
      <c r="H56" s="130"/>
      <c r="I56" s="130"/>
      <c r="J56" s="131"/>
      <c r="K56" s="129"/>
      <c r="L56" s="130"/>
      <c r="M56" s="130"/>
      <c r="N56" s="130"/>
      <c r="O56" s="131"/>
      <c r="P56" s="129"/>
      <c r="Q56" s="130"/>
      <c r="R56" s="130"/>
      <c r="S56" s="130"/>
      <c r="T56" s="131"/>
    </row>
    <row r="57" spans="1:20" x14ac:dyDescent="0.25">
      <c r="A57" s="129"/>
      <c r="B57" s="130"/>
      <c r="C57" s="130"/>
      <c r="D57" s="130"/>
      <c r="E57" s="131"/>
      <c r="F57" s="129"/>
      <c r="G57" s="130"/>
      <c r="H57" s="130"/>
      <c r="I57" s="130"/>
      <c r="J57" s="131"/>
      <c r="K57" s="129"/>
      <c r="L57" s="130"/>
      <c r="M57" s="130"/>
      <c r="N57" s="130"/>
      <c r="O57" s="131"/>
      <c r="P57" s="129"/>
      <c r="Q57" s="130"/>
      <c r="R57" s="130"/>
      <c r="S57" s="130"/>
      <c r="T57" s="131"/>
    </row>
    <row r="58" spans="1:20" x14ac:dyDescent="0.25">
      <c r="A58" s="129"/>
      <c r="B58" s="130"/>
      <c r="C58" s="130"/>
      <c r="D58" s="130"/>
      <c r="E58" s="131"/>
      <c r="F58" s="129"/>
      <c r="G58" s="130"/>
      <c r="H58" s="130"/>
      <c r="I58" s="130"/>
      <c r="J58" s="131"/>
      <c r="K58" s="129"/>
      <c r="L58" s="130"/>
      <c r="M58" s="130"/>
      <c r="N58" s="130"/>
      <c r="O58" s="131"/>
      <c r="P58" s="129"/>
      <c r="Q58" s="130"/>
      <c r="R58" s="130"/>
      <c r="S58" s="130"/>
      <c r="T58" s="131"/>
    </row>
    <row r="59" spans="1:20" x14ac:dyDescent="0.25">
      <c r="A59" s="129"/>
      <c r="B59" s="130"/>
      <c r="C59" s="130"/>
      <c r="D59" s="130"/>
      <c r="E59" s="131"/>
      <c r="F59" s="129"/>
      <c r="G59" s="130"/>
      <c r="H59" s="130"/>
      <c r="I59" s="130"/>
      <c r="J59" s="131"/>
      <c r="K59" s="129"/>
      <c r="L59" s="130"/>
      <c r="M59" s="130"/>
      <c r="N59" s="130"/>
      <c r="O59" s="131"/>
      <c r="P59" s="129"/>
      <c r="Q59" s="130"/>
      <c r="R59" s="130"/>
      <c r="S59" s="130"/>
      <c r="T59" s="131"/>
    </row>
    <row r="60" spans="1:20" x14ac:dyDescent="0.25">
      <c r="A60" s="129"/>
      <c r="B60" s="130"/>
      <c r="C60" s="130"/>
      <c r="D60" s="130"/>
      <c r="E60" s="131"/>
      <c r="F60" s="129"/>
      <c r="G60" s="130"/>
      <c r="H60" s="130"/>
      <c r="I60" s="130"/>
      <c r="J60" s="131"/>
      <c r="K60" s="129"/>
      <c r="L60" s="130"/>
      <c r="M60" s="130"/>
      <c r="N60" s="130"/>
      <c r="O60" s="131"/>
      <c r="P60" s="129"/>
      <c r="Q60" s="130"/>
      <c r="R60" s="130"/>
      <c r="S60" s="130"/>
      <c r="T60" s="131"/>
    </row>
    <row r="61" spans="1:20" x14ac:dyDescent="0.25">
      <c r="A61" s="129"/>
      <c r="B61" s="130"/>
      <c r="C61" s="130"/>
      <c r="D61" s="130"/>
      <c r="E61" s="131"/>
      <c r="F61" s="129"/>
      <c r="G61" s="130"/>
      <c r="H61" s="130"/>
      <c r="I61" s="130"/>
      <c r="J61" s="131"/>
      <c r="K61" s="129"/>
      <c r="L61" s="130"/>
      <c r="M61" s="130"/>
      <c r="N61" s="130"/>
      <c r="O61" s="131"/>
      <c r="P61" s="129"/>
      <c r="Q61" s="130"/>
      <c r="R61" s="130"/>
      <c r="S61" s="130"/>
      <c r="T61" s="131"/>
    </row>
    <row r="62" spans="1:20" x14ac:dyDescent="0.25">
      <c r="A62" s="129"/>
      <c r="B62" s="130"/>
      <c r="C62" s="130"/>
      <c r="D62" s="130"/>
      <c r="E62" s="131"/>
      <c r="F62" s="129"/>
      <c r="G62" s="130"/>
      <c r="H62" s="130"/>
      <c r="I62" s="130"/>
      <c r="J62" s="131"/>
      <c r="K62" s="129"/>
      <c r="L62" s="130"/>
      <c r="M62" s="130"/>
      <c r="N62" s="130"/>
      <c r="O62" s="131"/>
      <c r="P62" s="129"/>
      <c r="Q62" s="130"/>
      <c r="R62" s="130"/>
      <c r="S62" s="130"/>
      <c r="T62" s="131"/>
    </row>
    <row r="63" spans="1:20" x14ac:dyDescent="0.25">
      <c r="A63" s="129"/>
      <c r="B63" s="130"/>
      <c r="C63" s="130"/>
      <c r="D63" s="130"/>
      <c r="E63" s="131"/>
      <c r="F63" s="129"/>
      <c r="G63" s="130"/>
      <c r="H63" s="130"/>
      <c r="I63" s="130"/>
      <c r="J63" s="131"/>
      <c r="K63" s="129"/>
      <c r="L63" s="130"/>
      <c r="M63" s="130"/>
      <c r="N63" s="130"/>
      <c r="O63" s="131"/>
      <c r="P63" s="129"/>
      <c r="Q63" s="130"/>
      <c r="R63" s="130"/>
      <c r="S63" s="130"/>
      <c r="T63" s="131"/>
    </row>
    <row r="64" spans="1:20" x14ac:dyDescent="0.25">
      <c r="A64" s="129"/>
      <c r="B64" s="130"/>
      <c r="C64" s="130"/>
      <c r="D64" s="130"/>
      <c r="E64" s="131"/>
      <c r="F64" s="129"/>
      <c r="G64" s="130"/>
      <c r="H64" s="130"/>
      <c r="I64" s="130"/>
      <c r="J64" s="131"/>
      <c r="K64" s="129"/>
      <c r="L64" s="130"/>
      <c r="M64" s="130"/>
      <c r="N64" s="130"/>
      <c r="O64" s="131"/>
      <c r="P64" s="129"/>
      <c r="Q64" s="130"/>
      <c r="R64" s="130"/>
      <c r="S64" s="130"/>
      <c r="T64" s="131"/>
    </row>
    <row r="65" spans="1:20" x14ac:dyDescent="0.25">
      <c r="A65" s="129"/>
      <c r="B65" s="130"/>
      <c r="C65" s="130"/>
      <c r="D65" s="130"/>
      <c r="E65" s="131"/>
      <c r="F65" s="129"/>
      <c r="G65" s="130"/>
      <c r="H65" s="130"/>
      <c r="I65" s="130"/>
      <c r="J65" s="131"/>
      <c r="K65" s="129"/>
      <c r="L65" s="130"/>
      <c r="M65" s="130"/>
      <c r="N65" s="130"/>
      <c r="O65" s="131"/>
      <c r="P65" s="129"/>
      <c r="Q65" s="130"/>
      <c r="R65" s="130"/>
      <c r="S65" s="130"/>
      <c r="T65" s="131"/>
    </row>
    <row r="66" spans="1:20" ht="16.8" x14ac:dyDescent="0.3">
      <c r="A66" s="102" t="s">
        <v>65</v>
      </c>
      <c r="B66" s="103"/>
      <c r="C66" s="103"/>
      <c r="D66" s="103"/>
      <c r="E66" s="104"/>
      <c r="F66" s="136" t="str">
        <f>IF(A56=0," ",(RSQ(A56:A65,F56:F65)))</f>
        <v xml:space="preserve"> </v>
      </c>
      <c r="G66" s="137"/>
      <c r="H66" s="137"/>
      <c r="I66" s="137"/>
      <c r="J66" s="138"/>
      <c r="K66" s="38"/>
      <c r="L66" s="25"/>
      <c r="M66" s="25"/>
      <c r="N66" s="25"/>
      <c r="O66" s="26"/>
      <c r="P66" s="136" t="str">
        <f>IF(K56=0," ",(RSQ(K56:K65,P56:P65)))</f>
        <v xml:space="preserve"> </v>
      </c>
      <c r="Q66" s="137"/>
      <c r="R66" s="137"/>
      <c r="S66" s="137"/>
      <c r="T66" s="138"/>
    </row>
    <row r="67" spans="1:20" x14ac:dyDescent="0.25">
      <c r="B67" s="4"/>
      <c r="C67" s="4"/>
      <c r="D67" s="4"/>
    </row>
  </sheetData>
  <sheetProtection algorithmName="SHA-512" hashValue="1BoQdR4fS20dm0xIvqlJXwQ2RI7AGLj6BXo6OMPxRWsanFsM8CzPbXHrXDstV2IDy72N2EhdJXGo+1PsrlP3+A==" saltValue="ud06ZdPX9X5m4OQNBh7uIg==" spinCount="100000" sheet="1" objects="1" scenarios="1"/>
  <mergeCells count="113">
    <mergeCell ref="A65:E65"/>
    <mergeCell ref="F65:J65"/>
    <mergeCell ref="K65:O65"/>
    <mergeCell ref="P65:T65"/>
    <mergeCell ref="A66:E66"/>
    <mergeCell ref="F66:J66"/>
    <mergeCell ref="P66:T66"/>
    <mergeCell ref="A63:E63"/>
    <mergeCell ref="F63:J63"/>
    <mergeCell ref="K63:O63"/>
    <mergeCell ref="P63:T63"/>
    <mergeCell ref="A64:E64"/>
    <mergeCell ref="F64:J64"/>
    <mergeCell ref="K64:O64"/>
    <mergeCell ref="P64:T64"/>
    <mergeCell ref="A61:E61"/>
    <mergeCell ref="F61:J61"/>
    <mergeCell ref="K61:O61"/>
    <mergeCell ref="P61:T61"/>
    <mergeCell ref="A62:E62"/>
    <mergeCell ref="F62:J62"/>
    <mergeCell ref="K62:O62"/>
    <mergeCell ref="P62:T62"/>
    <mergeCell ref="A59:E59"/>
    <mergeCell ref="F59:J59"/>
    <mergeCell ref="K59:O59"/>
    <mergeCell ref="P59:T59"/>
    <mergeCell ref="A60:E60"/>
    <mergeCell ref="F60:J60"/>
    <mergeCell ref="K60:O60"/>
    <mergeCell ref="P60:T60"/>
    <mergeCell ref="A57:E57"/>
    <mergeCell ref="F57:J57"/>
    <mergeCell ref="K57:O57"/>
    <mergeCell ref="P57:T57"/>
    <mergeCell ref="A58:E58"/>
    <mergeCell ref="F58:J58"/>
    <mergeCell ref="K58:O58"/>
    <mergeCell ref="P58:T58"/>
    <mergeCell ref="A55:E55"/>
    <mergeCell ref="F55:J55"/>
    <mergeCell ref="K55:O55"/>
    <mergeCell ref="P55:T55"/>
    <mergeCell ref="A56:E56"/>
    <mergeCell ref="F56:J56"/>
    <mergeCell ref="K56:O56"/>
    <mergeCell ref="P56:T56"/>
    <mergeCell ref="A46:E46"/>
    <mergeCell ref="F48:T48"/>
    <mergeCell ref="F49:T49"/>
    <mergeCell ref="A50:T50"/>
    <mergeCell ref="A54:J54"/>
    <mergeCell ref="K54:T54"/>
    <mergeCell ref="A44:E44"/>
    <mergeCell ref="F44:G44"/>
    <mergeCell ref="K44:L44"/>
    <mergeCell ref="P44:Q44"/>
    <mergeCell ref="A45:E45"/>
    <mergeCell ref="F45:G45"/>
    <mergeCell ref="K45:L45"/>
    <mergeCell ref="A42:E42"/>
    <mergeCell ref="F42:G42"/>
    <mergeCell ref="K42:L42"/>
    <mergeCell ref="A43:E43"/>
    <mergeCell ref="F43:G43"/>
    <mergeCell ref="K43:L43"/>
    <mergeCell ref="A40:E40"/>
    <mergeCell ref="F40:G40"/>
    <mergeCell ref="K40:L40"/>
    <mergeCell ref="A41:E41"/>
    <mergeCell ref="F41:G41"/>
    <mergeCell ref="K41:L41"/>
    <mergeCell ref="A38:E38"/>
    <mergeCell ref="F38:G38"/>
    <mergeCell ref="K38:L38"/>
    <mergeCell ref="A39:E39"/>
    <mergeCell ref="F39:G39"/>
    <mergeCell ref="K39:L39"/>
    <mergeCell ref="A35:E35"/>
    <mergeCell ref="F35:G35"/>
    <mergeCell ref="A37:E37"/>
    <mergeCell ref="F37:J37"/>
    <mergeCell ref="K37:O37"/>
    <mergeCell ref="K35:O35"/>
    <mergeCell ref="P37:T37"/>
    <mergeCell ref="A33:E33"/>
    <mergeCell ref="F33:G33"/>
    <mergeCell ref="K33:O33"/>
    <mergeCell ref="P33:Q33"/>
    <mergeCell ref="A34:E34"/>
    <mergeCell ref="F34:G34"/>
    <mergeCell ref="K34:O34"/>
    <mergeCell ref="P34:Q34"/>
    <mergeCell ref="P35:Q35"/>
    <mergeCell ref="A32:E32"/>
    <mergeCell ref="F32:G32"/>
    <mergeCell ref="P32:Q32"/>
    <mergeCell ref="G20:T20"/>
    <mergeCell ref="G22:T22"/>
    <mergeCell ref="G23:T23"/>
    <mergeCell ref="G25:T25"/>
    <mergeCell ref="G26:T26"/>
    <mergeCell ref="A30:E30"/>
    <mergeCell ref="F30:J30"/>
    <mergeCell ref="F1:T1"/>
    <mergeCell ref="G14:T14"/>
    <mergeCell ref="G16:T16"/>
    <mergeCell ref="G17:T17"/>
    <mergeCell ref="G18:T18"/>
    <mergeCell ref="G19:T19"/>
    <mergeCell ref="A31:E31"/>
    <mergeCell ref="F31:G31"/>
    <mergeCell ref="P31:Q31"/>
  </mergeCells>
  <pageMargins left="0.9055118110236221" right="0.47244094488188981" top="1.3779527559055118" bottom="0.78740157480314965" header="0.31496062992125984" footer="0.31496062992125984"/>
  <pageSetup paperSize="9" orientation="portrait" verticalDpi="1200" r:id="rId1"/>
  <headerFooter>
    <oddHeader xml:space="preserve">&amp;L&amp;G&amp;R&amp;12Formulario di verifica dell'ermeticità all'aria
Versione MZ 2024.3
</oddHeader>
    <oddFooter>&amp;R Pagina &amp;P</oddFooter>
  </headerFooter>
  <rowBreaks count="1" manualBreakCount="1">
    <brk id="49" max="16383" man="1"/>
  </rowBreaks>
  <drawing r:id="rId2"/>
  <legacyDrawingHF r:id="rId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3FDE05-6BEF-47B7-A805-411C72B1D41C}">
  <sheetPr codeName="Foglio21">
    <tabColor theme="3" tint="0.59999389629810485"/>
  </sheetPr>
  <dimension ref="A1:V67"/>
  <sheetViews>
    <sheetView view="pageLayout" zoomScaleNormal="100" workbookViewId="0">
      <selection activeCell="T6" sqref="T6"/>
    </sheetView>
  </sheetViews>
  <sheetFormatPr baseColWidth="10" defaultColWidth="11.44140625" defaultRowHeight="13.8" x14ac:dyDescent="0.25"/>
  <cols>
    <col min="1" max="4" width="4.33203125" style="1" customWidth="1"/>
    <col min="5" max="5" width="6.44140625" style="1" customWidth="1"/>
    <col min="6" max="19" width="4.33203125" style="1" customWidth="1"/>
    <col min="20" max="20" width="3.5546875" style="1" customWidth="1"/>
    <col min="21" max="22" width="11.44140625" style="1" hidden="1" customWidth="1"/>
    <col min="23" max="24" width="11.44140625" style="1" customWidth="1"/>
    <col min="25" max="16384" width="11.44140625" style="1"/>
  </cols>
  <sheetData>
    <row r="1" spans="1:20" x14ac:dyDescent="0.25">
      <c r="A1" s="1" t="s">
        <v>82</v>
      </c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</row>
    <row r="2" spans="1:20" ht="7.5" customHeight="1" x14ac:dyDescent="0.25"/>
    <row r="3" spans="1:20" ht="15.6" x14ac:dyDescent="0.3">
      <c r="A3" s="5" t="s">
        <v>178</v>
      </c>
    </row>
    <row r="4" spans="1:20" ht="7.5" customHeight="1" x14ac:dyDescent="0.25"/>
    <row r="5" spans="1:20" x14ac:dyDescent="0.25">
      <c r="A5" s="1" t="s">
        <v>51</v>
      </c>
      <c r="F5" s="70"/>
      <c r="G5" s="4" t="s">
        <v>177</v>
      </c>
    </row>
    <row r="6" spans="1:20" x14ac:dyDescent="0.25">
      <c r="A6" s="1" t="s">
        <v>52</v>
      </c>
      <c r="F6" s="70"/>
      <c r="G6" s="4" t="s">
        <v>50</v>
      </c>
    </row>
    <row r="7" spans="1:20" x14ac:dyDescent="0.25">
      <c r="F7" s="70"/>
      <c r="G7" s="4" t="s">
        <v>179</v>
      </c>
    </row>
    <row r="8" spans="1:20" ht="7.5" customHeight="1" x14ac:dyDescent="0.25"/>
    <row r="9" spans="1:20" x14ac:dyDescent="0.25">
      <c r="A9" s="1" t="s">
        <v>49</v>
      </c>
      <c r="F9" s="70"/>
      <c r="G9" s="4" t="s">
        <v>53</v>
      </c>
    </row>
    <row r="10" spans="1:20" x14ac:dyDescent="0.25">
      <c r="A10" s="1" t="s">
        <v>48</v>
      </c>
      <c r="F10" s="70"/>
      <c r="G10" s="4" t="s">
        <v>180</v>
      </c>
    </row>
    <row r="11" spans="1:20" x14ac:dyDescent="0.25">
      <c r="F11" s="70"/>
      <c r="G11" s="4" t="s">
        <v>54</v>
      </c>
    </row>
    <row r="12" spans="1:20" ht="15" customHeight="1" x14ac:dyDescent="0.3">
      <c r="F12" s="70"/>
      <c r="G12" s="66" t="s">
        <v>192</v>
      </c>
      <c r="H12"/>
    </row>
    <row r="13" spans="1:20" ht="7.5" customHeight="1" x14ac:dyDescent="0.3">
      <c r="G13"/>
      <c r="H13" s="4"/>
    </row>
    <row r="14" spans="1:20" x14ac:dyDescent="0.25">
      <c r="A14" s="1" t="s">
        <v>193</v>
      </c>
      <c r="F14" s="70"/>
      <c r="G14" s="101" t="s">
        <v>194</v>
      </c>
      <c r="H14" s="101"/>
      <c r="I14" s="101"/>
      <c r="J14" s="101"/>
      <c r="K14" s="101"/>
      <c r="L14" s="101"/>
      <c r="M14" s="101"/>
      <c r="N14" s="101"/>
      <c r="O14" s="101"/>
      <c r="P14" s="101"/>
      <c r="Q14" s="101"/>
      <c r="R14" s="101"/>
      <c r="S14" s="101"/>
      <c r="T14" s="101"/>
    </row>
    <row r="15" spans="1:20" ht="7.5" customHeight="1" x14ac:dyDescent="0.25"/>
    <row r="16" spans="1:20" x14ac:dyDescent="0.25">
      <c r="A16" s="1" t="s">
        <v>41</v>
      </c>
      <c r="F16" s="70"/>
      <c r="G16" s="101" t="s">
        <v>183</v>
      </c>
      <c r="H16" s="101"/>
      <c r="I16" s="101"/>
      <c r="J16" s="101"/>
      <c r="K16" s="101"/>
      <c r="L16" s="101"/>
      <c r="M16" s="101"/>
      <c r="N16" s="101"/>
      <c r="O16" s="101"/>
      <c r="P16" s="101"/>
      <c r="Q16" s="101"/>
      <c r="R16" s="101"/>
      <c r="S16" s="101"/>
      <c r="T16" s="101"/>
    </row>
    <row r="17" spans="1:22" x14ac:dyDescent="0.25">
      <c r="F17" s="70"/>
      <c r="G17" s="101" t="s">
        <v>184</v>
      </c>
      <c r="H17" s="101"/>
      <c r="I17" s="101"/>
      <c r="J17" s="101"/>
      <c r="K17" s="101"/>
      <c r="L17" s="101"/>
      <c r="M17" s="101"/>
      <c r="N17" s="101"/>
      <c r="O17" s="101"/>
      <c r="P17" s="101"/>
      <c r="Q17" s="101"/>
      <c r="R17" s="101"/>
      <c r="S17" s="101"/>
      <c r="T17" s="101"/>
    </row>
    <row r="18" spans="1:22" x14ac:dyDescent="0.25">
      <c r="F18" s="70"/>
      <c r="G18" s="101" t="s">
        <v>185</v>
      </c>
      <c r="H18" s="101"/>
      <c r="I18" s="101"/>
      <c r="J18" s="101"/>
      <c r="K18" s="101"/>
      <c r="L18" s="101"/>
      <c r="M18" s="101"/>
      <c r="N18" s="101"/>
      <c r="O18" s="101"/>
      <c r="P18" s="101"/>
      <c r="Q18" s="101"/>
      <c r="R18" s="101"/>
      <c r="S18" s="101"/>
      <c r="T18" s="101"/>
    </row>
    <row r="19" spans="1:22" x14ac:dyDescent="0.25">
      <c r="F19" s="70"/>
      <c r="G19" s="101" t="s">
        <v>186</v>
      </c>
      <c r="H19" s="101"/>
      <c r="I19" s="101"/>
      <c r="J19" s="101"/>
      <c r="K19" s="101"/>
      <c r="L19" s="101"/>
      <c r="M19" s="101"/>
      <c r="N19" s="101"/>
      <c r="O19" s="101"/>
      <c r="P19" s="101"/>
      <c r="Q19" s="101"/>
      <c r="R19" s="101"/>
      <c r="S19" s="101"/>
      <c r="T19" s="101"/>
    </row>
    <row r="20" spans="1:22" x14ac:dyDescent="0.25">
      <c r="F20" s="70"/>
      <c r="G20" s="101" t="s">
        <v>187</v>
      </c>
      <c r="H20" s="101"/>
      <c r="I20" s="101"/>
      <c r="J20" s="101"/>
      <c r="K20" s="101"/>
      <c r="L20" s="101"/>
      <c r="M20" s="101"/>
      <c r="N20" s="101"/>
      <c r="O20" s="101"/>
      <c r="P20" s="101"/>
      <c r="Q20" s="101"/>
      <c r="R20" s="101"/>
      <c r="S20" s="101"/>
      <c r="T20" s="101"/>
    </row>
    <row r="21" spans="1:22" ht="7.5" customHeight="1" x14ac:dyDescent="0.25">
      <c r="G21" s="4"/>
    </row>
    <row r="22" spans="1:22" x14ac:dyDescent="0.25">
      <c r="A22" s="1" t="s">
        <v>40</v>
      </c>
      <c r="F22" s="70"/>
      <c r="G22" s="101" t="s">
        <v>114</v>
      </c>
      <c r="H22" s="101"/>
      <c r="I22" s="101"/>
      <c r="J22" s="101"/>
      <c r="K22" s="101"/>
      <c r="L22" s="101"/>
      <c r="M22" s="101"/>
      <c r="N22" s="101"/>
      <c r="O22" s="101"/>
      <c r="P22" s="101"/>
      <c r="Q22" s="101"/>
      <c r="R22" s="101"/>
      <c r="S22" s="101"/>
      <c r="T22" s="101"/>
    </row>
    <row r="23" spans="1:22" x14ac:dyDescent="0.25">
      <c r="F23" s="70"/>
      <c r="G23" s="101" t="s">
        <v>188</v>
      </c>
      <c r="H23" s="101"/>
      <c r="I23" s="101"/>
      <c r="J23" s="101"/>
      <c r="K23" s="101"/>
      <c r="L23" s="101"/>
      <c r="M23" s="101"/>
      <c r="N23" s="101"/>
      <c r="O23" s="101"/>
      <c r="P23" s="101"/>
      <c r="Q23" s="101"/>
      <c r="R23" s="101"/>
      <c r="S23" s="101"/>
      <c r="T23" s="101"/>
    </row>
    <row r="24" spans="1:22" ht="7.5" customHeight="1" x14ac:dyDescent="0.25">
      <c r="G24" s="66"/>
      <c r="H24" s="66"/>
      <c r="I24" s="66"/>
      <c r="J24" s="66"/>
      <c r="K24" s="66"/>
      <c r="L24" s="66"/>
      <c r="M24" s="66"/>
      <c r="N24" s="66"/>
      <c r="O24" s="66"/>
      <c r="P24" s="66"/>
      <c r="Q24" s="66"/>
      <c r="R24" s="66"/>
      <c r="S24" s="66"/>
      <c r="T24" s="66"/>
    </row>
    <row r="25" spans="1:22" x14ac:dyDescent="0.25">
      <c r="A25" s="1" t="s">
        <v>195</v>
      </c>
      <c r="F25" s="63"/>
      <c r="G25" s="101" t="s">
        <v>190</v>
      </c>
      <c r="H25" s="101"/>
      <c r="I25" s="101"/>
      <c r="J25" s="101"/>
      <c r="K25" s="101"/>
      <c r="L25" s="101"/>
      <c r="M25" s="101"/>
      <c r="N25" s="101"/>
      <c r="O25" s="101"/>
      <c r="P25" s="101"/>
      <c r="Q25" s="101"/>
      <c r="R25" s="101"/>
      <c r="S25" s="101"/>
      <c r="T25" s="101"/>
    </row>
    <row r="26" spans="1:22" x14ac:dyDescent="0.25">
      <c r="F26" s="63"/>
      <c r="G26" s="101" t="s">
        <v>191</v>
      </c>
      <c r="H26" s="101"/>
      <c r="I26" s="101"/>
      <c r="J26" s="101"/>
      <c r="K26" s="101"/>
      <c r="L26" s="101"/>
      <c r="M26" s="101"/>
      <c r="N26" s="101"/>
      <c r="O26" s="101"/>
      <c r="P26" s="101"/>
      <c r="Q26" s="101"/>
      <c r="R26" s="101"/>
      <c r="S26" s="101"/>
      <c r="T26" s="101"/>
    </row>
    <row r="28" spans="1:22" x14ac:dyDescent="0.25">
      <c r="A28" s="17" t="s">
        <v>27</v>
      </c>
    </row>
    <row r="29" spans="1:22" x14ac:dyDescent="0.25">
      <c r="A29" s="17"/>
    </row>
    <row r="30" spans="1:22" ht="18.600000000000001" customHeight="1" x14ac:dyDescent="0.25">
      <c r="A30" s="102" t="s">
        <v>28</v>
      </c>
      <c r="B30" s="103"/>
      <c r="C30" s="103"/>
      <c r="D30" s="103"/>
      <c r="E30" s="104"/>
      <c r="F30" s="107"/>
      <c r="G30" s="108"/>
      <c r="H30" s="108"/>
      <c r="I30" s="108"/>
      <c r="J30" s="109"/>
    </row>
    <row r="31" spans="1:22" ht="17.399999999999999" x14ac:dyDescent="0.35">
      <c r="A31" s="102" t="s">
        <v>196</v>
      </c>
      <c r="B31" s="103"/>
      <c r="C31" s="103"/>
      <c r="D31" s="103"/>
      <c r="E31" s="104"/>
      <c r="F31" s="105"/>
      <c r="G31" s="106"/>
      <c r="H31" s="25" t="s">
        <v>6</v>
      </c>
      <c r="I31" s="25"/>
      <c r="J31" s="26"/>
      <c r="K31" s="27" t="s">
        <v>32</v>
      </c>
      <c r="L31" s="25"/>
      <c r="M31" s="25"/>
      <c r="N31" s="25"/>
      <c r="O31" s="26"/>
      <c r="P31" s="105"/>
      <c r="Q31" s="106"/>
      <c r="R31" s="25" t="s">
        <v>13</v>
      </c>
      <c r="S31" s="25"/>
      <c r="T31" s="26"/>
      <c r="U31" s="1">
        <f>IF(Verifica!$F$31="Minergie",V31,IF(Verifica!$F$31="Minergie-P",V32,IF(Verifica!$F$31="Minergie-A",V33,0)))</f>
        <v>0</v>
      </c>
      <c r="V31" s="1">
        <f>IF(Verifica!$F$33="Nuove costruzioni",(F31*1.2+F33*12+F34*6)/(F31+F33+F34),IF(Verifica!$F$33="Ammodernamenti",(F32*1.6+F33*12+F34*6)/SUM(F32:F34),IF(Verifica!$F$33="Nuove costruzioni / Ammodernamenti",(F31*0.8+F32*1.6+F33*12+F34*6)/SUM(F31:F34),0)))</f>
        <v>0</v>
      </c>
    </row>
    <row r="32" spans="1:22" ht="17.399999999999999" x14ac:dyDescent="0.35">
      <c r="A32" s="102" t="s">
        <v>197</v>
      </c>
      <c r="B32" s="103"/>
      <c r="C32" s="103"/>
      <c r="D32" s="103"/>
      <c r="E32" s="104"/>
      <c r="F32" s="105"/>
      <c r="G32" s="106"/>
      <c r="H32" s="25" t="s">
        <v>6</v>
      </c>
      <c r="I32" s="25"/>
      <c r="J32" s="26"/>
      <c r="K32" s="27" t="s">
        <v>30</v>
      </c>
      <c r="L32" s="25"/>
      <c r="M32" s="25"/>
      <c r="N32" s="25"/>
      <c r="O32" s="26"/>
      <c r="P32" s="105"/>
      <c r="Q32" s="106"/>
      <c r="R32" s="25" t="s">
        <v>13</v>
      </c>
      <c r="S32" s="25"/>
      <c r="T32" s="26"/>
      <c r="V32" s="1">
        <f>IF(Verifica!$F$33="Nuove costruzioni",(F31*0.8+F33*12+F34*6)/(F31+F33+F34),IF(Verifica!$F$33="Ammodernamenti",(F32*1.6+F33*12+F34*6)/SUM(F32:F34),IF(Verifica!$F$33="Nuove costruzioni / Ammodernamenti",(F31*0.8+F32*1.6+F33*12+F34*6)/SUM(F31:F34),0)))</f>
        <v>0</v>
      </c>
    </row>
    <row r="33" spans="1:22" ht="16.2" x14ac:dyDescent="0.25">
      <c r="A33" s="102" t="s">
        <v>198</v>
      </c>
      <c r="B33" s="103"/>
      <c r="C33" s="103"/>
      <c r="D33" s="103"/>
      <c r="E33" s="104"/>
      <c r="F33" s="105"/>
      <c r="G33" s="106"/>
      <c r="H33" s="25" t="s">
        <v>6</v>
      </c>
      <c r="I33" s="25"/>
      <c r="J33" s="26"/>
      <c r="K33" s="102" t="s">
        <v>29</v>
      </c>
      <c r="L33" s="103"/>
      <c r="M33" s="103"/>
      <c r="N33" s="103"/>
      <c r="O33" s="104"/>
      <c r="P33" s="105"/>
      <c r="Q33" s="106"/>
      <c r="R33" s="25" t="s">
        <v>14</v>
      </c>
      <c r="S33" s="25"/>
      <c r="T33" s="26"/>
      <c r="V33" s="1">
        <f>IF(Verifica!$F$33="Nuove costruzioni",(F31*0.8+F33*12+F34*6)/(F31+F33+F34),IF(Verifica!$F$33="Ammodernamenti",(F32*1.6+F33*12+F34*6)/SUM(F32:F34),IF(Verifica!$F$33="Nuove costruzioni / Ammodernamenti",(F31*0.8+F32*1.6+F33*12+F34*6)/SUM(F31:F34),0)))</f>
        <v>0</v>
      </c>
    </row>
    <row r="34" spans="1:22" ht="16.2" x14ac:dyDescent="0.25">
      <c r="A34" s="102" t="s">
        <v>199</v>
      </c>
      <c r="B34" s="103"/>
      <c r="C34" s="103"/>
      <c r="D34" s="103"/>
      <c r="E34" s="104"/>
      <c r="F34" s="105"/>
      <c r="G34" s="106"/>
      <c r="H34" s="25" t="s">
        <v>6</v>
      </c>
      <c r="I34" s="25"/>
      <c r="J34" s="26"/>
      <c r="K34" s="102" t="s">
        <v>31</v>
      </c>
      <c r="L34" s="103"/>
      <c r="M34" s="103"/>
      <c r="N34" s="103"/>
      <c r="O34" s="104"/>
      <c r="P34" s="105"/>
      <c r="Q34" s="106"/>
      <c r="R34" s="25" t="s">
        <v>7</v>
      </c>
      <c r="S34" s="25"/>
      <c r="T34" s="26"/>
    </row>
    <row r="35" spans="1:22" ht="16.2" x14ac:dyDescent="0.35">
      <c r="A35" s="102" t="s">
        <v>209</v>
      </c>
      <c r="B35" s="103"/>
      <c r="C35" s="103"/>
      <c r="D35" s="103"/>
      <c r="E35" s="104"/>
      <c r="F35" s="113" t="str">
        <f>IF(F31=0," ",SUM(F31:G34))</f>
        <v xml:space="preserve"> </v>
      </c>
      <c r="G35" s="114"/>
      <c r="H35" s="25" t="s">
        <v>6</v>
      </c>
      <c r="I35" s="25"/>
      <c r="J35" s="26"/>
      <c r="K35" s="102" t="s">
        <v>115</v>
      </c>
      <c r="L35" s="103"/>
      <c r="M35" s="103"/>
      <c r="N35" s="103"/>
      <c r="O35" s="104"/>
      <c r="P35" s="105"/>
      <c r="Q35" s="106"/>
      <c r="R35" s="25" t="s">
        <v>208</v>
      </c>
      <c r="S35" s="25"/>
      <c r="T35" s="26"/>
    </row>
    <row r="37" spans="1:22" x14ac:dyDescent="0.25">
      <c r="A37" s="102"/>
      <c r="B37" s="103"/>
      <c r="C37" s="103"/>
      <c r="D37" s="103"/>
      <c r="E37" s="104"/>
      <c r="F37" s="110" t="s">
        <v>42</v>
      </c>
      <c r="G37" s="111"/>
      <c r="H37" s="111"/>
      <c r="I37" s="111"/>
      <c r="J37" s="112"/>
      <c r="K37" s="110" t="s">
        <v>33</v>
      </c>
      <c r="L37" s="111"/>
      <c r="M37" s="111"/>
      <c r="N37" s="111"/>
      <c r="O37" s="112"/>
      <c r="P37" s="110" t="s">
        <v>200</v>
      </c>
      <c r="Q37" s="111"/>
      <c r="R37" s="111"/>
      <c r="S37" s="111"/>
      <c r="T37" s="112"/>
    </row>
    <row r="38" spans="1:22" ht="16.2" x14ac:dyDescent="0.35">
      <c r="A38" s="102" t="s">
        <v>39</v>
      </c>
      <c r="B38" s="103"/>
      <c r="C38" s="103"/>
      <c r="D38" s="103"/>
      <c r="E38" s="104"/>
      <c r="F38" s="105"/>
      <c r="G38" s="106"/>
      <c r="H38" s="25" t="s">
        <v>8</v>
      </c>
      <c r="I38" s="25"/>
      <c r="J38" s="26"/>
      <c r="K38" s="105"/>
      <c r="L38" s="106"/>
      <c r="M38" s="25" t="s">
        <v>8</v>
      </c>
      <c r="N38" s="25"/>
      <c r="O38" s="26"/>
      <c r="P38" s="20"/>
      <c r="T38" s="21"/>
    </row>
    <row r="39" spans="1:22" ht="17.399999999999999" x14ac:dyDescent="0.35">
      <c r="A39" s="102" t="s">
        <v>38</v>
      </c>
      <c r="B39" s="103"/>
      <c r="C39" s="103"/>
      <c r="D39" s="103"/>
      <c r="E39" s="104"/>
      <c r="F39" s="105"/>
      <c r="G39" s="106"/>
      <c r="H39" s="25" t="s">
        <v>9</v>
      </c>
      <c r="I39" s="25"/>
      <c r="J39" s="26"/>
      <c r="K39" s="105"/>
      <c r="L39" s="106"/>
      <c r="M39" s="25" t="s">
        <v>9</v>
      </c>
      <c r="N39" s="25"/>
      <c r="O39" s="26"/>
      <c r="P39" s="20"/>
      <c r="T39" s="21"/>
    </row>
    <row r="40" spans="1:22" ht="16.2" x14ac:dyDescent="0.25">
      <c r="A40" s="120" t="s">
        <v>201</v>
      </c>
      <c r="B40" s="121"/>
      <c r="C40" s="121"/>
      <c r="D40" s="121"/>
      <c r="E40" s="122"/>
      <c r="F40" s="125"/>
      <c r="G40" s="126"/>
      <c r="H40" s="1" t="s">
        <v>10</v>
      </c>
      <c r="J40" s="21"/>
      <c r="K40" s="125"/>
      <c r="L40" s="126"/>
      <c r="M40" s="1" t="s">
        <v>10</v>
      </c>
      <c r="O40" s="21"/>
      <c r="P40" s="20"/>
      <c r="T40" s="21"/>
    </row>
    <row r="41" spans="1:22" x14ac:dyDescent="0.25">
      <c r="A41" s="115" t="s">
        <v>36</v>
      </c>
      <c r="B41" s="116"/>
      <c r="C41" s="116"/>
      <c r="D41" s="116"/>
      <c r="E41" s="117"/>
      <c r="F41" s="118"/>
      <c r="G41" s="119"/>
      <c r="H41" s="3"/>
      <c r="I41" s="3"/>
      <c r="J41" s="23"/>
      <c r="K41" s="118"/>
      <c r="L41" s="119"/>
      <c r="M41" s="3"/>
      <c r="N41" s="3"/>
      <c r="O41" s="23"/>
      <c r="P41" s="20"/>
      <c r="T41" s="21"/>
    </row>
    <row r="42" spans="1:22" x14ac:dyDescent="0.25">
      <c r="A42" s="120" t="s">
        <v>37</v>
      </c>
      <c r="B42" s="121"/>
      <c r="C42" s="121"/>
      <c r="D42" s="121"/>
      <c r="E42" s="122"/>
      <c r="F42" s="123"/>
      <c r="G42" s="124"/>
      <c r="H42" s="1" t="s">
        <v>10</v>
      </c>
      <c r="J42" s="21"/>
      <c r="K42" s="123"/>
      <c r="L42" s="124"/>
      <c r="M42" s="1" t="s">
        <v>10</v>
      </c>
      <c r="O42" s="21"/>
      <c r="P42" s="20"/>
      <c r="T42" s="21"/>
    </row>
    <row r="43" spans="1:22" x14ac:dyDescent="0.25">
      <c r="A43" s="115" t="s">
        <v>4</v>
      </c>
      <c r="B43" s="116"/>
      <c r="C43" s="116"/>
      <c r="D43" s="116"/>
      <c r="E43" s="117"/>
      <c r="F43" s="118"/>
      <c r="G43" s="119"/>
      <c r="H43" s="3"/>
      <c r="I43" s="3"/>
      <c r="J43" s="23"/>
      <c r="K43" s="118"/>
      <c r="L43" s="119"/>
      <c r="M43" s="3"/>
      <c r="N43" s="3"/>
      <c r="O43" s="23"/>
      <c r="P43" s="20"/>
      <c r="T43" s="21"/>
    </row>
    <row r="44" spans="1:22" ht="16.2" x14ac:dyDescent="0.35">
      <c r="A44" s="120" t="s">
        <v>116</v>
      </c>
      <c r="B44" s="121"/>
      <c r="C44" s="121"/>
      <c r="D44" s="121"/>
      <c r="E44" s="122"/>
      <c r="F44" s="127" t="str">
        <f>IF(F38=0," ",F38/SUM(F31:G34))</f>
        <v xml:space="preserve"> </v>
      </c>
      <c r="G44" s="128"/>
      <c r="H44" s="1" t="s">
        <v>0</v>
      </c>
      <c r="J44" s="21"/>
      <c r="K44" s="127" t="str">
        <f>IF(K38=0," ",K38/SUM(F31:G34))</f>
        <v xml:space="preserve"> </v>
      </c>
      <c r="L44" s="128"/>
      <c r="M44" s="1" t="s">
        <v>0</v>
      </c>
      <c r="O44" s="21"/>
      <c r="P44" s="127" t="str">
        <f>IF(F38=0," ",(F44+K44)/2)</f>
        <v xml:space="preserve"> </v>
      </c>
      <c r="Q44" s="128"/>
      <c r="R44" s="29" t="s">
        <v>0</v>
      </c>
      <c r="S44" s="19"/>
      <c r="T44" s="24"/>
    </row>
    <row r="45" spans="1:22" ht="15" x14ac:dyDescent="0.35">
      <c r="A45" s="115" t="s">
        <v>117</v>
      </c>
      <c r="B45" s="116"/>
      <c r="C45" s="116"/>
      <c r="D45" s="116"/>
      <c r="E45" s="117"/>
      <c r="F45" s="118"/>
      <c r="G45" s="119"/>
      <c r="H45" s="3"/>
      <c r="I45" s="3"/>
      <c r="J45" s="23"/>
      <c r="K45" s="118"/>
      <c r="L45" s="119"/>
      <c r="M45" s="3"/>
      <c r="N45" s="3"/>
      <c r="O45" s="23"/>
      <c r="P45" s="22"/>
      <c r="Q45" s="3"/>
      <c r="R45" s="28"/>
      <c r="S45" s="3"/>
      <c r="T45" s="23"/>
    </row>
    <row r="46" spans="1:22" x14ac:dyDescent="0.25">
      <c r="A46" s="102" t="s">
        <v>35</v>
      </c>
      <c r="B46" s="103"/>
      <c r="C46" s="103"/>
      <c r="D46" s="103"/>
      <c r="E46" s="104"/>
      <c r="F46" s="22" t="s">
        <v>12</v>
      </c>
      <c r="G46" s="35"/>
      <c r="H46" s="3" t="s">
        <v>11</v>
      </c>
      <c r="I46" s="3"/>
      <c r="J46" s="23"/>
      <c r="K46" s="22" t="s">
        <v>12</v>
      </c>
      <c r="L46" s="35"/>
      <c r="M46" s="3" t="s">
        <v>11</v>
      </c>
      <c r="N46" s="3"/>
      <c r="O46" s="23"/>
      <c r="P46" s="22" t="s">
        <v>12</v>
      </c>
      <c r="Q46" s="35"/>
      <c r="R46" s="3" t="s">
        <v>11</v>
      </c>
      <c r="S46" s="3"/>
      <c r="T46" s="23"/>
    </row>
    <row r="48" spans="1:22" ht="27" customHeight="1" x14ac:dyDescent="0.25">
      <c r="A48" s="18" t="s">
        <v>34</v>
      </c>
      <c r="B48" s="19"/>
      <c r="C48" s="19"/>
      <c r="D48" s="19"/>
      <c r="E48" s="24"/>
      <c r="F48" s="79" t="s">
        <v>202</v>
      </c>
      <c r="G48" s="80"/>
      <c r="H48" s="80"/>
      <c r="I48" s="80"/>
      <c r="J48" s="80"/>
      <c r="K48" s="80"/>
      <c r="L48" s="80"/>
      <c r="M48" s="80"/>
      <c r="N48" s="80"/>
      <c r="O48" s="80"/>
      <c r="P48" s="80"/>
      <c r="Q48" s="80"/>
      <c r="R48" s="80"/>
      <c r="S48" s="80"/>
      <c r="T48" s="81"/>
    </row>
    <row r="49" spans="1:20" ht="14.25" customHeight="1" x14ac:dyDescent="0.25">
      <c r="A49" s="20"/>
      <c r="E49" s="21"/>
      <c r="F49" s="79" t="s">
        <v>126</v>
      </c>
      <c r="G49" s="80"/>
      <c r="H49" s="80"/>
      <c r="I49" s="80"/>
      <c r="J49" s="80"/>
      <c r="K49" s="80"/>
      <c r="L49" s="80"/>
      <c r="M49" s="80"/>
      <c r="N49" s="80"/>
      <c r="O49" s="80"/>
      <c r="P49" s="80"/>
      <c r="Q49" s="80"/>
      <c r="R49" s="80"/>
      <c r="S49" s="80"/>
      <c r="T49" s="81"/>
    </row>
    <row r="50" spans="1:20" ht="33" customHeight="1" x14ac:dyDescent="0.25">
      <c r="A50" s="134" t="s">
        <v>203</v>
      </c>
      <c r="B50" s="78"/>
      <c r="C50" s="78"/>
      <c r="D50" s="78"/>
      <c r="E50" s="78"/>
      <c r="F50" s="78"/>
      <c r="G50" s="78"/>
      <c r="H50" s="78"/>
      <c r="I50" s="78"/>
      <c r="J50" s="78"/>
      <c r="K50" s="78"/>
      <c r="L50" s="78"/>
      <c r="M50" s="78"/>
      <c r="N50" s="78"/>
      <c r="O50" s="78"/>
      <c r="P50" s="78"/>
      <c r="Q50" s="78"/>
      <c r="R50" s="78"/>
      <c r="S50" s="78"/>
      <c r="T50" s="78"/>
    </row>
    <row r="51" spans="1:20" ht="8.4" customHeight="1" x14ac:dyDescent="0.25"/>
    <row r="52" spans="1:20" ht="26.4" x14ac:dyDescent="0.4">
      <c r="A52" s="2" t="s">
        <v>61</v>
      </c>
      <c r="B52" s="4"/>
      <c r="C52" s="4"/>
      <c r="D52" s="4"/>
      <c r="T52" s="37" t="s">
        <v>18</v>
      </c>
    </row>
    <row r="53" spans="1:20" ht="8.4" customHeight="1" x14ac:dyDescent="0.25">
      <c r="A53" s="4"/>
      <c r="B53" s="4"/>
      <c r="C53" s="4"/>
      <c r="D53" s="4"/>
    </row>
    <row r="54" spans="1:20" x14ac:dyDescent="0.25">
      <c r="A54" s="132" t="s">
        <v>43</v>
      </c>
      <c r="B54" s="132"/>
      <c r="C54" s="132"/>
      <c r="D54" s="132"/>
      <c r="E54" s="132"/>
      <c r="F54" s="132"/>
      <c r="G54" s="132"/>
      <c r="H54" s="132"/>
      <c r="I54" s="132"/>
      <c r="J54" s="132"/>
      <c r="K54" s="132" t="s">
        <v>44</v>
      </c>
      <c r="L54" s="132"/>
      <c r="M54" s="132"/>
      <c r="N54" s="132"/>
      <c r="O54" s="132"/>
      <c r="P54" s="132"/>
      <c r="Q54" s="132"/>
      <c r="R54" s="132"/>
      <c r="S54" s="132"/>
      <c r="T54" s="132"/>
    </row>
    <row r="55" spans="1:20" ht="31.5" customHeight="1" x14ac:dyDescent="0.25">
      <c r="A55" s="133" t="s">
        <v>45</v>
      </c>
      <c r="B55" s="133"/>
      <c r="C55" s="133"/>
      <c r="D55" s="133"/>
      <c r="E55" s="133"/>
      <c r="F55" s="133" t="s">
        <v>124</v>
      </c>
      <c r="G55" s="133"/>
      <c r="H55" s="133"/>
      <c r="I55" s="133"/>
      <c r="J55" s="133"/>
      <c r="K55" s="133" t="s">
        <v>45</v>
      </c>
      <c r="L55" s="133"/>
      <c r="M55" s="133"/>
      <c r="N55" s="133"/>
      <c r="O55" s="133"/>
      <c r="P55" s="133" t="s">
        <v>125</v>
      </c>
      <c r="Q55" s="133"/>
      <c r="R55" s="133"/>
      <c r="S55" s="133"/>
      <c r="T55" s="133"/>
    </row>
    <row r="56" spans="1:20" x14ac:dyDescent="0.25">
      <c r="A56" s="129"/>
      <c r="B56" s="130"/>
      <c r="C56" s="130"/>
      <c r="D56" s="130"/>
      <c r="E56" s="131"/>
      <c r="F56" s="129"/>
      <c r="G56" s="130"/>
      <c r="H56" s="130"/>
      <c r="I56" s="130"/>
      <c r="J56" s="131"/>
      <c r="K56" s="129"/>
      <c r="L56" s="130"/>
      <c r="M56" s="130"/>
      <c r="N56" s="130"/>
      <c r="O56" s="131"/>
      <c r="P56" s="129"/>
      <c r="Q56" s="130"/>
      <c r="R56" s="130"/>
      <c r="S56" s="130"/>
      <c r="T56" s="131"/>
    </row>
    <row r="57" spans="1:20" x14ac:dyDescent="0.25">
      <c r="A57" s="129"/>
      <c r="B57" s="130"/>
      <c r="C57" s="130"/>
      <c r="D57" s="130"/>
      <c r="E57" s="131"/>
      <c r="F57" s="129"/>
      <c r="G57" s="130"/>
      <c r="H57" s="130"/>
      <c r="I57" s="130"/>
      <c r="J57" s="131"/>
      <c r="K57" s="129"/>
      <c r="L57" s="130"/>
      <c r="M57" s="130"/>
      <c r="N57" s="130"/>
      <c r="O57" s="131"/>
      <c r="P57" s="129"/>
      <c r="Q57" s="130"/>
      <c r="R57" s="130"/>
      <c r="S57" s="130"/>
      <c r="T57" s="131"/>
    </row>
    <row r="58" spans="1:20" x14ac:dyDescent="0.25">
      <c r="A58" s="129"/>
      <c r="B58" s="130"/>
      <c r="C58" s="130"/>
      <c r="D58" s="130"/>
      <c r="E58" s="131"/>
      <c r="F58" s="129"/>
      <c r="G58" s="130"/>
      <c r="H58" s="130"/>
      <c r="I58" s="130"/>
      <c r="J58" s="131"/>
      <c r="K58" s="129"/>
      <c r="L58" s="130"/>
      <c r="M58" s="130"/>
      <c r="N58" s="130"/>
      <c r="O58" s="131"/>
      <c r="P58" s="129"/>
      <c r="Q58" s="130"/>
      <c r="R58" s="130"/>
      <c r="S58" s="130"/>
      <c r="T58" s="131"/>
    </row>
    <row r="59" spans="1:20" x14ac:dyDescent="0.25">
      <c r="A59" s="129"/>
      <c r="B59" s="130"/>
      <c r="C59" s="130"/>
      <c r="D59" s="130"/>
      <c r="E59" s="131"/>
      <c r="F59" s="129"/>
      <c r="G59" s="130"/>
      <c r="H59" s="130"/>
      <c r="I59" s="130"/>
      <c r="J59" s="131"/>
      <c r="K59" s="129"/>
      <c r="L59" s="130"/>
      <c r="M59" s="130"/>
      <c r="N59" s="130"/>
      <c r="O59" s="131"/>
      <c r="P59" s="129"/>
      <c r="Q59" s="130"/>
      <c r="R59" s="130"/>
      <c r="S59" s="130"/>
      <c r="T59" s="131"/>
    </row>
    <row r="60" spans="1:20" x14ac:dyDescent="0.25">
      <c r="A60" s="129"/>
      <c r="B60" s="130"/>
      <c r="C60" s="130"/>
      <c r="D60" s="130"/>
      <c r="E60" s="131"/>
      <c r="F60" s="129"/>
      <c r="G60" s="130"/>
      <c r="H60" s="130"/>
      <c r="I60" s="130"/>
      <c r="J60" s="131"/>
      <c r="K60" s="129"/>
      <c r="L60" s="130"/>
      <c r="M60" s="130"/>
      <c r="N60" s="130"/>
      <c r="O60" s="131"/>
      <c r="P60" s="129"/>
      <c r="Q60" s="130"/>
      <c r="R60" s="130"/>
      <c r="S60" s="130"/>
      <c r="T60" s="131"/>
    </row>
    <row r="61" spans="1:20" x14ac:dyDescent="0.25">
      <c r="A61" s="129"/>
      <c r="B61" s="130"/>
      <c r="C61" s="130"/>
      <c r="D61" s="130"/>
      <c r="E61" s="131"/>
      <c r="F61" s="129"/>
      <c r="G61" s="130"/>
      <c r="H61" s="130"/>
      <c r="I61" s="130"/>
      <c r="J61" s="131"/>
      <c r="K61" s="129"/>
      <c r="L61" s="130"/>
      <c r="M61" s="130"/>
      <c r="N61" s="130"/>
      <c r="O61" s="131"/>
      <c r="P61" s="129"/>
      <c r="Q61" s="130"/>
      <c r="R61" s="130"/>
      <c r="S61" s="130"/>
      <c r="T61" s="131"/>
    </row>
    <row r="62" spans="1:20" x14ac:dyDescent="0.25">
      <c r="A62" s="129"/>
      <c r="B62" s="130"/>
      <c r="C62" s="130"/>
      <c r="D62" s="130"/>
      <c r="E62" s="131"/>
      <c r="F62" s="129"/>
      <c r="G62" s="130"/>
      <c r="H62" s="130"/>
      <c r="I62" s="130"/>
      <c r="J62" s="131"/>
      <c r="K62" s="129"/>
      <c r="L62" s="130"/>
      <c r="M62" s="130"/>
      <c r="N62" s="130"/>
      <c r="O62" s="131"/>
      <c r="P62" s="129"/>
      <c r="Q62" s="130"/>
      <c r="R62" s="130"/>
      <c r="S62" s="130"/>
      <c r="T62" s="131"/>
    </row>
    <row r="63" spans="1:20" x14ac:dyDescent="0.25">
      <c r="A63" s="129"/>
      <c r="B63" s="130"/>
      <c r="C63" s="130"/>
      <c r="D63" s="130"/>
      <c r="E63" s="131"/>
      <c r="F63" s="129"/>
      <c r="G63" s="130"/>
      <c r="H63" s="130"/>
      <c r="I63" s="130"/>
      <c r="J63" s="131"/>
      <c r="K63" s="129"/>
      <c r="L63" s="130"/>
      <c r="M63" s="130"/>
      <c r="N63" s="130"/>
      <c r="O63" s="131"/>
      <c r="P63" s="129"/>
      <c r="Q63" s="130"/>
      <c r="R63" s="130"/>
      <c r="S63" s="130"/>
      <c r="T63" s="131"/>
    </row>
    <row r="64" spans="1:20" x14ac:dyDescent="0.25">
      <c r="A64" s="129"/>
      <c r="B64" s="130"/>
      <c r="C64" s="130"/>
      <c r="D64" s="130"/>
      <c r="E64" s="131"/>
      <c r="F64" s="129"/>
      <c r="G64" s="130"/>
      <c r="H64" s="130"/>
      <c r="I64" s="130"/>
      <c r="J64" s="131"/>
      <c r="K64" s="129"/>
      <c r="L64" s="130"/>
      <c r="M64" s="130"/>
      <c r="N64" s="130"/>
      <c r="O64" s="131"/>
      <c r="P64" s="129"/>
      <c r="Q64" s="130"/>
      <c r="R64" s="130"/>
      <c r="S64" s="130"/>
      <c r="T64" s="131"/>
    </row>
    <row r="65" spans="1:20" x14ac:dyDescent="0.25">
      <c r="A65" s="129"/>
      <c r="B65" s="130"/>
      <c r="C65" s="130"/>
      <c r="D65" s="130"/>
      <c r="E65" s="131"/>
      <c r="F65" s="129"/>
      <c r="G65" s="130"/>
      <c r="H65" s="130"/>
      <c r="I65" s="130"/>
      <c r="J65" s="131"/>
      <c r="K65" s="129"/>
      <c r="L65" s="130"/>
      <c r="M65" s="130"/>
      <c r="N65" s="130"/>
      <c r="O65" s="131"/>
      <c r="P65" s="129"/>
      <c r="Q65" s="130"/>
      <c r="R65" s="130"/>
      <c r="S65" s="130"/>
      <c r="T65" s="131"/>
    </row>
    <row r="66" spans="1:20" ht="16.8" x14ac:dyDescent="0.3">
      <c r="A66" s="102" t="s">
        <v>65</v>
      </c>
      <c r="B66" s="103"/>
      <c r="C66" s="103"/>
      <c r="D66" s="103"/>
      <c r="E66" s="104"/>
      <c r="F66" s="136" t="str">
        <f>IF(A56=0," ",(RSQ(A56:A65,F56:F65)))</f>
        <v xml:space="preserve"> </v>
      </c>
      <c r="G66" s="137"/>
      <c r="H66" s="137"/>
      <c r="I66" s="137"/>
      <c r="J66" s="138"/>
      <c r="K66" s="38"/>
      <c r="L66" s="25"/>
      <c r="M66" s="25"/>
      <c r="N66" s="25"/>
      <c r="O66" s="26"/>
      <c r="P66" s="136" t="str">
        <f>IF(K56=0," ",(RSQ(K56:K65,P56:P65)))</f>
        <v xml:space="preserve"> </v>
      </c>
      <c r="Q66" s="137"/>
      <c r="R66" s="137"/>
      <c r="S66" s="137"/>
      <c r="T66" s="138"/>
    </row>
    <row r="67" spans="1:20" x14ac:dyDescent="0.25">
      <c r="B67" s="4"/>
      <c r="C67" s="4"/>
      <c r="D67" s="4"/>
    </row>
  </sheetData>
  <sheetProtection algorithmName="SHA-512" hashValue="ITfIKQj5RPxFg9So3uYiJ9Mx1y94RlMWsMomQKv4MpE9mXgNeQBJqPDCBwPB53ygiqGsWkjbA10IpeQtnZBQlQ==" saltValue="HrMR7squUcJfhDUkrnDwtw==" spinCount="100000" sheet="1" objects="1" scenarios="1"/>
  <mergeCells count="113">
    <mergeCell ref="A65:E65"/>
    <mergeCell ref="F65:J65"/>
    <mergeCell ref="K65:O65"/>
    <mergeCell ref="P65:T65"/>
    <mergeCell ref="A66:E66"/>
    <mergeCell ref="F66:J66"/>
    <mergeCell ref="P66:T66"/>
    <mergeCell ref="A63:E63"/>
    <mergeCell ref="F63:J63"/>
    <mergeCell ref="K63:O63"/>
    <mergeCell ref="P63:T63"/>
    <mergeCell ref="A64:E64"/>
    <mergeCell ref="F64:J64"/>
    <mergeCell ref="K64:O64"/>
    <mergeCell ref="P64:T64"/>
    <mergeCell ref="A61:E61"/>
    <mergeCell ref="F61:J61"/>
    <mergeCell ref="K61:O61"/>
    <mergeCell ref="P61:T61"/>
    <mergeCell ref="A62:E62"/>
    <mergeCell ref="F62:J62"/>
    <mergeCell ref="K62:O62"/>
    <mergeCell ref="P62:T62"/>
    <mergeCell ref="A59:E59"/>
    <mergeCell ref="F59:J59"/>
    <mergeCell ref="K59:O59"/>
    <mergeCell ref="P59:T59"/>
    <mergeCell ref="A60:E60"/>
    <mergeCell ref="F60:J60"/>
    <mergeCell ref="K60:O60"/>
    <mergeCell ref="P60:T60"/>
    <mergeCell ref="A57:E57"/>
    <mergeCell ref="F57:J57"/>
    <mergeCell ref="K57:O57"/>
    <mergeCell ref="P57:T57"/>
    <mergeCell ref="A58:E58"/>
    <mergeCell ref="F58:J58"/>
    <mergeCell ref="K58:O58"/>
    <mergeCell ref="P58:T58"/>
    <mergeCell ref="A55:E55"/>
    <mergeCell ref="F55:J55"/>
    <mergeCell ref="K55:O55"/>
    <mergeCell ref="P55:T55"/>
    <mergeCell ref="A56:E56"/>
    <mergeCell ref="F56:J56"/>
    <mergeCell ref="K56:O56"/>
    <mergeCell ref="P56:T56"/>
    <mergeCell ref="A46:E46"/>
    <mergeCell ref="F48:T48"/>
    <mergeCell ref="F49:T49"/>
    <mergeCell ref="A50:T50"/>
    <mergeCell ref="A54:J54"/>
    <mergeCell ref="K54:T54"/>
    <mergeCell ref="A44:E44"/>
    <mergeCell ref="F44:G44"/>
    <mergeCell ref="K44:L44"/>
    <mergeCell ref="P44:Q44"/>
    <mergeCell ref="A45:E45"/>
    <mergeCell ref="F45:G45"/>
    <mergeCell ref="K45:L45"/>
    <mergeCell ref="A42:E42"/>
    <mergeCell ref="F42:G42"/>
    <mergeCell ref="K42:L42"/>
    <mergeCell ref="A43:E43"/>
    <mergeCell ref="F43:G43"/>
    <mergeCell ref="K43:L43"/>
    <mergeCell ref="A40:E40"/>
    <mergeCell ref="F40:G40"/>
    <mergeCell ref="K40:L40"/>
    <mergeCell ref="A41:E41"/>
    <mergeCell ref="F41:G41"/>
    <mergeCell ref="K41:L41"/>
    <mergeCell ref="A38:E38"/>
    <mergeCell ref="F38:G38"/>
    <mergeCell ref="K38:L38"/>
    <mergeCell ref="A39:E39"/>
    <mergeCell ref="F39:G39"/>
    <mergeCell ref="K39:L39"/>
    <mergeCell ref="A35:E35"/>
    <mergeCell ref="F35:G35"/>
    <mergeCell ref="A37:E37"/>
    <mergeCell ref="F37:J37"/>
    <mergeCell ref="K37:O37"/>
    <mergeCell ref="K35:O35"/>
    <mergeCell ref="P37:T37"/>
    <mergeCell ref="A33:E33"/>
    <mergeCell ref="F33:G33"/>
    <mergeCell ref="K33:O33"/>
    <mergeCell ref="P33:Q33"/>
    <mergeCell ref="A34:E34"/>
    <mergeCell ref="F34:G34"/>
    <mergeCell ref="K34:O34"/>
    <mergeCell ref="P34:Q34"/>
    <mergeCell ref="P35:Q35"/>
    <mergeCell ref="A32:E32"/>
    <mergeCell ref="F32:G32"/>
    <mergeCell ref="P32:Q32"/>
    <mergeCell ref="G20:T20"/>
    <mergeCell ref="G22:T22"/>
    <mergeCell ref="G23:T23"/>
    <mergeCell ref="G25:T25"/>
    <mergeCell ref="G26:T26"/>
    <mergeCell ref="A30:E30"/>
    <mergeCell ref="F30:J30"/>
    <mergeCell ref="F1:T1"/>
    <mergeCell ref="G14:T14"/>
    <mergeCell ref="G16:T16"/>
    <mergeCell ref="G17:T17"/>
    <mergeCell ref="G18:T18"/>
    <mergeCell ref="G19:T19"/>
    <mergeCell ref="A31:E31"/>
    <mergeCell ref="F31:G31"/>
    <mergeCell ref="P31:Q31"/>
  </mergeCells>
  <pageMargins left="0.9055118110236221" right="0.47244094488188981" top="1.3779527559055118" bottom="0.78740157480314965" header="0.31496062992125984" footer="0.31496062992125984"/>
  <pageSetup paperSize="9" orientation="portrait" verticalDpi="1200" r:id="rId1"/>
  <headerFooter>
    <oddHeader xml:space="preserve">&amp;L&amp;G&amp;R&amp;12Formulario di verifica dell'ermeticità all'aria
Versione MZ 2024.3
</oddHeader>
    <oddFooter>&amp;R Pagina &amp;P</oddFooter>
  </headerFooter>
  <rowBreaks count="1" manualBreakCount="1">
    <brk id="49" max="16383" man="1"/>
  </rowBreaks>
  <drawing r:id="rId2"/>
  <legacyDrawingHF r:id="rId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DB64EF-1022-4717-9DB6-1C6E1D4C3118}">
  <sheetPr codeName="Foglio22">
    <tabColor theme="3" tint="0.59999389629810485"/>
  </sheetPr>
  <dimension ref="A1:V67"/>
  <sheetViews>
    <sheetView view="pageLayout" zoomScaleNormal="100" workbookViewId="0">
      <selection activeCell="T6" sqref="T6"/>
    </sheetView>
  </sheetViews>
  <sheetFormatPr baseColWidth="10" defaultColWidth="11.44140625" defaultRowHeight="13.8" x14ac:dyDescent="0.25"/>
  <cols>
    <col min="1" max="4" width="4.33203125" style="1" customWidth="1"/>
    <col min="5" max="5" width="6.44140625" style="1" customWidth="1"/>
    <col min="6" max="19" width="4.33203125" style="1" customWidth="1"/>
    <col min="20" max="20" width="3.5546875" style="1" customWidth="1"/>
    <col min="21" max="22" width="11.44140625" style="1" hidden="1" customWidth="1"/>
    <col min="23" max="24" width="11.44140625" style="1" customWidth="1"/>
    <col min="25" max="16384" width="11.44140625" style="1"/>
  </cols>
  <sheetData>
    <row r="1" spans="1:20" x14ac:dyDescent="0.25">
      <c r="A1" s="1" t="s">
        <v>81</v>
      </c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</row>
    <row r="2" spans="1:20" ht="7.5" customHeight="1" x14ac:dyDescent="0.25"/>
    <row r="3" spans="1:20" ht="15.6" x14ac:dyDescent="0.3">
      <c r="A3" s="5" t="s">
        <v>178</v>
      </c>
    </row>
    <row r="4" spans="1:20" ht="7.5" customHeight="1" x14ac:dyDescent="0.25"/>
    <row r="5" spans="1:20" x14ac:dyDescent="0.25">
      <c r="A5" s="1" t="s">
        <v>51</v>
      </c>
      <c r="F5" s="70"/>
      <c r="G5" s="4" t="s">
        <v>177</v>
      </c>
    </row>
    <row r="6" spans="1:20" x14ac:dyDescent="0.25">
      <c r="A6" s="1" t="s">
        <v>52</v>
      </c>
      <c r="F6" s="70"/>
      <c r="G6" s="4" t="s">
        <v>50</v>
      </c>
    </row>
    <row r="7" spans="1:20" x14ac:dyDescent="0.25">
      <c r="F7" s="70"/>
      <c r="G7" s="4" t="s">
        <v>179</v>
      </c>
    </row>
    <row r="8" spans="1:20" ht="7.5" customHeight="1" x14ac:dyDescent="0.25"/>
    <row r="9" spans="1:20" x14ac:dyDescent="0.25">
      <c r="A9" s="1" t="s">
        <v>49</v>
      </c>
      <c r="F9" s="70"/>
      <c r="G9" s="4" t="s">
        <v>53</v>
      </c>
    </row>
    <row r="10" spans="1:20" x14ac:dyDescent="0.25">
      <c r="A10" s="1" t="s">
        <v>48</v>
      </c>
      <c r="F10" s="70"/>
      <c r="G10" s="4" t="s">
        <v>180</v>
      </c>
    </row>
    <row r="11" spans="1:20" x14ac:dyDescent="0.25">
      <c r="F11" s="70"/>
      <c r="G11" s="4" t="s">
        <v>54</v>
      </c>
    </row>
    <row r="12" spans="1:20" ht="15" customHeight="1" x14ac:dyDescent="0.3">
      <c r="F12" s="70"/>
      <c r="G12" s="66" t="s">
        <v>192</v>
      </c>
      <c r="H12"/>
    </row>
    <row r="13" spans="1:20" ht="7.5" customHeight="1" x14ac:dyDescent="0.3">
      <c r="G13"/>
      <c r="H13" s="4"/>
    </row>
    <row r="14" spans="1:20" x14ac:dyDescent="0.25">
      <c r="A14" s="1" t="s">
        <v>193</v>
      </c>
      <c r="F14" s="70"/>
      <c r="G14" s="101" t="s">
        <v>194</v>
      </c>
      <c r="H14" s="101"/>
      <c r="I14" s="101"/>
      <c r="J14" s="101"/>
      <c r="K14" s="101"/>
      <c r="L14" s="101"/>
      <c r="M14" s="101"/>
      <c r="N14" s="101"/>
      <c r="O14" s="101"/>
      <c r="P14" s="101"/>
      <c r="Q14" s="101"/>
      <c r="R14" s="101"/>
      <c r="S14" s="101"/>
      <c r="T14" s="101"/>
    </row>
    <row r="15" spans="1:20" ht="7.5" customHeight="1" x14ac:dyDescent="0.25"/>
    <row r="16" spans="1:20" x14ac:dyDescent="0.25">
      <c r="A16" s="1" t="s">
        <v>41</v>
      </c>
      <c r="F16" s="70"/>
      <c r="G16" s="101" t="s">
        <v>183</v>
      </c>
      <c r="H16" s="101"/>
      <c r="I16" s="101"/>
      <c r="J16" s="101"/>
      <c r="K16" s="101"/>
      <c r="L16" s="101"/>
      <c r="M16" s="101"/>
      <c r="N16" s="101"/>
      <c r="O16" s="101"/>
      <c r="P16" s="101"/>
      <c r="Q16" s="101"/>
      <c r="R16" s="101"/>
      <c r="S16" s="101"/>
      <c r="T16" s="101"/>
    </row>
    <row r="17" spans="1:22" x14ac:dyDescent="0.25">
      <c r="F17" s="70"/>
      <c r="G17" s="101" t="s">
        <v>184</v>
      </c>
      <c r="H17" s="101"/>
      <c r="I17" s="101"/>
      <c r="J17" s="101"/>
      <c r="K17" s="101"/>
      <c r="L17" s="101"/>
      <c r="M17" s="101"/>
      <c r="N17" s="101"/>
      <c r="O17" s="101"/>
      <c r="P17" s="101"/>
      <c r="Q17" s="101"/>
      <c r="R17" s="101"/>
      <c r="S17" s="101"/>
      <c r="T17" s="101"/>
    </row>
    <row r="18" spans="1:22" x14ac:dyDescent="0.25">
      <c r="F18" s="70"/>
      <c r="G18" s="101" t="s">
        <v>185</v>
      </c>
      <c r="H18" s="101"/>
      <c r="I18" s="101"/>
      <c r="J18" s="101"/>
      <c r="K18" s="101"/>
      <c r="L18" s="101"/>
      <c r="M18" s="101"/>
      <c r="N18" s="101"/>
      <c r="O18" s="101"/>
      <c r="P18" s="101"/>
      <c r="Q18" s="101"/>
      <c r="R18" s="101"/>
      <c r="S18" s="101"/>
      <c r="T18" s="101"/>
    </row>
    <row r="19" spans="1:22" x14ac:dyDescent="0.25">
      <c r="F19" s="70"/>
      <c r="G19" s="101" t="s">
        <v>186</v>
      </c>
      <c r="H19" s="101"/>
      <c r="I19" s="101"/>
      <c r="J19" s="101"/>
      <c r="K19" s="101"/>
      <c r="L19" s="101"/>
      <c r="M19" s="101"/>
      <c r="N19" s="101"/>
      <c r="O19" s="101"/>
      <c r="P19" s="101"/>
      <c r="Q19" s="101"/>
      <c r="R19" s="101"/>
      <c r="S19" s="101"/>
      <c r="T19" s="101"/>
    </row>
    <row r="20" spans="1:22" x14ac:dyDescent="0.25">
      <c r="F20" s="70"/>
      <c r="G20" s="101" t="s">
        <v>187</v>
      </c>
      <c r="H20" s="101"/>
      <c r="I20" s="101"/>
      <c r="J20" s="101"/>
      <c r="K20" s="101"/>
      <c r="L20" s="101"/>
      <c r="M20" s="101"/>
      <c r="N20" s="101"/>
      <c r="O20" s="101"/>
      <c r="P20" s="101"/>
      <c r="Q20" s="101"/>
      <c r="R20" s="101"/>
      <c r="S20" s="101"/>
      <c r="T20" s="101"/>
    </row>
    <row r="21" spans="1:22" ht="7.5" customHeight="1" x14ac:dyDescent="0.25">
      <c r="G21" s="4"/>
    </row>
    <row r="22" spans="1:22" x14ac:dyDescent="0.25">
      <c r="A22" s="1" t="s">
        <v>40</v>
      </c>
      <c r="F22" s="70"/>
      <c r="G22" s="101" t="s">
        <v>114</v>
      </c>
      <c r="H22" s="101"/>
      <c r="I22" s="101"/>
      <c r="J22" s="101"/>
      <c r="K22" s="101"/>
      <c r="L22" s="101"/>
      <c r="M22" s="101"/>
      <c r="N22" s="101"/>
      <c r="O22" s="101"/>
      <c r="P22" s="101"/>
      <c r="Q22" s="101"/>
      <c r="R22" s="101"/>
      <c r="S22" s="101"/>
      <c r="T22" s="101"/>
    </row>
    <row r="23" spans="1:22" x14ac:dyDescent="0.25">
      <c r="F23" s="70"/>
      <c r="G23" s="101" t="s">
        <v>188</v>
      </c>
      <c r="H23" s="101"/>
      <c r="I23" s="101"/>
      <c r="J23" s="101"/>
      <c r="K23" s="101"/>
      <c r="L23" s="101"/>
      <c r="M23" s="101"/>
      <c r="N23" s="101"/>
      <c r="O23" s="101"/>
      <c r="P23" s="101"/>
      <c r="Q23" s="101"/>
      <c r="R23" s="101"/>
      <c r="S23" s="101"/>
      <c r="T23" s="101"/>
    </row>
    <row r="24" spans="1:22" ht="7.5" customHeight="1" x14ac:dyDescent="0.25">
      <c r="G24" s="66"/>
      <c r="H24" s="66"/>
      <c r="I24" s="66"/>
      <c r="J24" s="66"/>
      <c r="K24" s="66"/>
      <c r="L24" s="66"/>
      <c r="M24" s="66"/>
      <c r="N24" s="66"/>
      <c r="O24" s="66"/>
      <c r="P24" s="66"/>
      <c r="Q24" s="66"/>
      <c r="R24" s="66"/>
      <c r="S24" s="66"/>
      <c r="T24" s="66"/>
    </row>
    <row r="25" spans="1:22" x14ac:dyDescent="0.25">
      <c r="A25" s="1" t="s">
        <v>195</v>
      </c>
      <c r="F25" s="63"/>
      <c r="G25" s="101" t="s">
        <v>190</v>
      </c>
      <c r="H25" s="101"/>
      <c r="I25" s="101"/>
      <c r="J25" s="101"/>
      <c r="K25" s="101"/>
      <c r="L25" s="101"/>
      <c r="M25" s="101"/>
      <c r="N25" s="101"/>
      <c r="O25" s="101"/>
      <c r="P25" s="101"/>
      <c r="Q25" s="101"/>
      <c r="R25" s="101"/>
      <c r="S25" s="101"/>
      <c r="T25" s="101"/>
    </row>
    <row r="26" spans="1:22" x14ac:dyDescent="0.25">
      <c r="F26" s="63"/>
      <c r="G26" s="101" t="s">
        <v>191</v>
      </c>
      <c r="H26" s="101"/>
      <c r="I26" s="101"/>
      <c r="J26" s="101"/>
      <c r="K26" s="101"/>
      <c r="L26" s="101"/>
      <c r="M26" s="101"/>
      <c r="N26" s="101"/>
      <c r="O26" s="101"/>
      <c r="P26" s="101"/>
      <c r="Q26" s="101"/>
      <c r="R26" s="101"/>
      <c r="S26" s="101"/>
      <c r="T26" s="101"/>
    </row>
    <row r="28" spans="1:22" x14ac:dyDescent="0.25">
      <c r="A28" s="17" t="s">
        <v>27</v>
      </c>
    </row>
    <row r="29" spans="1:22" x14ac:dyDescent="0.25">
      <c r="A29" s="17"/>
    </row>
    <row r="30" spans="1:22" ht="18.600000000000001" customHeight="1" x14ac:dyDescent="0.25">
      <c r="A30" s="102" t="s">
        <v>28</v>
      </c>
      <c r="B30" s="103"/>
      <c r="C30" s="103"/>
      <c r="D30" s="103"/>
      <c r="E30" s="104"/>
      <c r="F30" s="107"/>
      <c r="G30" s="108"/>
      <c r="H30" s="108"/>
      <c r="I30" s="108"/>
      <c r="J30" s="109"/>
    </row>
    <row r="31" spans="1:22" ht="17.399999999999999" x14ac:dyDescent="0.35">
      <c r="A31" s="102" t="s">
        <v>196</v>
      </c>
      <c r="B31" s="103"/>
      <c r="C31" s="103"/>
      <c r="D31" s="103"/>
      <c r="E31" s="104"/>
      <c r="F31" s="105"/>
      <c r="G31" s="106"/>
      <c r="H31" s="25" t="s">
        <v>6</v>
      </c>
      <c r="I31" s="25"/>
      <c r="J31" s="26"/>
      <c r="K31" s="27" t="s">
        <v>32</v>
      </c>
      <c r="L31" s="25"/>
      <c r="M31" s="25"/>
      <c r="N31" s="25"/>
      <c r="O31" s="26"/>
      <c r="P31" s="105"/>
      <c r="Q31" s="106"/>
      <c r="R31" s="25" t="s">
        <v>13</v>
      </c>
      <c r="S31" s="25"/>
      <c r="T31" s="26"/>
      <c r="U31" s="1">
        <f>IF(Verifica!$F$31="Minergie",V31,IF(Verifica!$F$31="Minergie-P",V32,IF(Verifica!$F$31="Minergie-A",V33,0)))</f>
        <v>0</v>
      </c>
      <c r="V31" s="1">
        <f>IF(Verifica!$F$33="Nuove costruzioni",(F31*1.2+F33*12+F34*6)/(F31+F33+F34),IF(Verifica!$F$33="Ammodernamenti",(F32*1.6+F33*12+F34*6)/SUM(F32:F34),IF(Verifica!$F$33="Nuove costruzioni / Ammodernamenti",(F31*0.8+F32*1.6+F33*12+F34*6)/SUM(F31:F34),0)))</f>
        <v>0</v>
      </c>
    </row>
    <row r="32" spans="1:22" ht="17.399999999999999" x14ac:dyDescent="0.35">
      <c r="A32" s="102" t="s">
        <v>197</v>
      </c>
      <c r="B32" s="103"/>
      <c r="C32" s="103"/>
      <c r="D32" s="103"/>
      <c r="E32" s="104"/>
      <c r="F32" s="105"/>
      <c r="G32" s="106"/>
      <c r="H32" s="25" t="s">
        <v>6</v>
      </c>
      <c r="I32" s="25"/>
      <c r="J32" s="26"/>
      <c r="K32" s="27" t="s">
        <v>30</v>
      </c>
      <c r="L32" s="25"/>
      <c r="M32" s="25"/>
      <c r="N32" s="25"/>
      <c r="O32" s="26"/>
      <c r="P32" s="105"/>
      <c r="Q32" s="106"/>
      <c r="R32" s="25" t="s">
        <v>13</v>
      </c>
      <c r="S32" s="25"/>
      <c r="T32" s="26"/>
      <c r="V32" s="1">
        <f>IF(Verifica!$F$33="Nuove costruzioni",(F31*0.8+F33*12+F34*6)/(F31+F33+F34),IF(Verifica!$F$33="Ammodernamenti",(F32*1.6+F33*12+F34*6)/SUM(F32:F34),IF(Verifica!$F$33="Nuove costruzioni / Ammodernamenti",(F31*0.8+F32*1.6+F33*12+F34*6)/SUM(F31:F34),0)))</f>
        <v>0</v>
      </c>
    </row>
    <row r="33" spans="1:22" ht="16.2" x14ac:dyDescent="0.25">
      <c r="A33" s="102" t="s">
        <v>198</v>
      </c>
      <c r="B33" s="103"/>
      <c r="C33" s="103"/>
      <c r="D33" s="103"/>
      <c r="E33" s="104"/>
      <c r="F33" s="105"/>
      <c r="G33" s="106"/>
      <c r="H33" s="25" t="s">
        <v>6</v>
      </c>
      <c r="I33" s="25"/>
      <c r="J33" s="26"/>
      <c r="K33" s="102" t="s">
        <v>29</v>
      </c>
      <c r="L33" s="103"/>
      <c r="M33" s="103"/>
      <c r="N33" s="103"/>
      <c r="O33" s="104"/>
      <c r="P33" s="105"/>
      <c r="Q33" s="106"/>
      <c r="R33" s="25" t="s">
        <v>14</v>
      </c>
      <c r="S33" s="25"/>
      <c r="T33" s="26"/>
      <c r="V33" s="1">
        <f>IF(Verifica!$F$33="Nuove costruzioni",(F31*0.8+F33*12+F34*6)/(F31+F33+F34),IF(Verifica!$F$33="Ammodernamenti",(F32*1.6+F33*12+F34*6)/SUM(F32:F34),IF(Verifica!$F$33="Nuove costruzioni / Ammodernamenti",(F31*0.8+F32*1.6+F33*12+F34*6)/SUM(F31:F34),0)))</f>
        <v>0</v>
      </c>
    </row>
    <row r="34" spans="1:22" ht="16.2" x14ac:dyDescent="0.25">
      <c r="A34" s="102" t="s">
        <v>199</v>
      </c>
      <c r="B34" s="103"/>
      <c r="C34" s="103"/>
      <c r="D34" s="103"/>
      <c r="E34" s="104"/>
      <c r="F34" s="105"/>
      <c r="G34" s="106"/>
      <c r="H34" s="25" t="s">
        <v>6</v>
      </c>
      <c r="I34" s="25"/>
      <c r="J34" s="26"/>
      <c r="K34" s="102" t="s">
        <v>31</v>
      </c>
      <c r="L34" s="103"/>
      <c r="M34" s="103"/>
      <c r="N34" s="103"/>
      <c r="O34" s="104"/>
      <c r="P34" s="105"/>
      <c r="Q34" s="106"/>
      <c r="R34" s="25" t="s">
        <v>7</v>
      </c>
      <c r="S34" s="25"/>
      <c r="T34" s="26"/>
    </row>
    <row r="35" spans="1:22" ht="16.2" x14ac:dyDescent="0.35">
      <c r="A35" s="102" t="s">
        <v>209</v>
      </c>
      <c r="B35" s="103"/>
      <c r="C35" s="103"/>
      <c r="D35" s="103"/>
      <c r="E35" s="104"/>
      <c r="F35" s="113" t="str">
        <f>IF(F31=0," ",SUM(F31:G34))</f>
        <v xml:space="preserve"> </v>
      </c>
      <c r="G35" s="114"/>
      <c r="H35" s="25" t="s">
        <v>6</v>
      </c>
      <c r="I35" s="25"/>
      <c r="J35" s="26"/>
      <c r="K35" s="102" t="s">
        <v>115</v>
      </c>
      <c r="L35" s="103"/>
      <c r="M35" s="103"/>
      <c r="N35" s="103"/>
      <c r="O35" s="104"/>
      <c r="P35" s="105"/>
      <c r="Q35" s="106"/>
      <c r="R35" s="25" t="s">
        <v>208</v>
      </c>
      <c r="S35" s="25"/>
      <c r="T35" s="26"/>
    </row>
    <row r="37" spans="1:22" x14ac:dyDescent="0.25">
      <c r="A37" s="102"/>
      <c r="B37" s="103"/>
      <c r="C37" s="103"/>
      <c r="D37" s="103"/>
      <c r="E37" s="104"/>
      <c r="F37" s="110" t="s">
        <v>42</v>
      </c>
      <c r="G37" s="111"/>
      <c r="H37" s="111"/>
      <c r="I37" s="111"/>
      <c r="J37" s="112"/>
      <c r="K37" s="110" t="s">
        <v>33</v>
      </c>
      <c r="L37" s="111"/>
      <c r="M37" s="111"/>
      <c r="N37" s="111"/>
      <c r="O37" s="112"/>
      <c r="P37" s="110" t="s">
        <v>200</v>
      </c>
      <c r="Q37" s="111"/>
      <c r="R37" s="111"/>
      <c r="S37" s="111"/>
      <c r="T37" s="112"/>
    </row>
    <row r="38" spans="1:22" ht="16.2" x14ac:dyDescent="0.35">
      <c r="A38" s="102" t="s">
        <v>39</v>
      </c>
      <c r="B38" s="103"/>
      <c r="C38" s="103"/>
      <c r="D38" s="103"/>
      <c r="E38" s="104"/>
      <c r="F38" s="105"/>
      <c r="G38" s="106"/>
      <c r="H38" s="25" t="s">
        <v>8</v>
      </c>
      <c r="I38" s="25"/>
      <c r="J38" s="26"/>
      <c r="K38" s="105"/>
      <c r="L38" s="106"/>
      <c r="M38" s="25" t="s">
        <v>8</v>
      </c>
      <c r="N38" s="25"/>
      <c r="O38" s="26"/>
      <c r="P38" s="20"/>
      <c r="T38" s="21"/>
    </row>
    <row r="39" spans="1:22" ht="17.399999999999999" x14ac:dyDescent="0.35">
      <c r="A39" s="102" t="s">
        <v>38</v>
      </c>
      <c r="B39" s="103"/>
      <c r="C39" s="103"/>
      <c r="D39" s="103"/>
      <c r="E39" s="104"/>
      <c r="F39" s="105"/>
      <c r="G39" s="106"/>
      <c r="H39" s="25" t="s">
        <v>9</v>
      </c>
      <c r="I39" s="25"/>
      <c r="J39" s="26"/>
      <c r="K39" s="105"/>
      <c r="L39" s="106"/>
      <c r="M39" s="25" t="s">
        <v>9</v>
      </c>
      <c r="N39" s="25"/>
      <c r="O39" s="26"/>
      <c r="P39" s="20"/>
      <c r="T39" s="21"/>
    </row>
    <row r="40" spans="1:22" ht="16.2" x14ac:dyDescent="0.25">
      <c r="A40" s="120" t="s">
        <v>201</v>
      </c>
      <c r="B40" s="121"/>
      <c r="C40" s="121"/>
      <c r="D40" s="121"/>
      <c r="E40" s="122"/>
      <c r="F40" s="125"/>
      <c r="G40" s="126"/>
      <c r="H40" s="1" t="s">
        <v>10</v>
      </c>
      <c r="J40" s="21"/>
      <c r="K40" s="125"/>
      <c r="L40" s="126"/>
      <c r="M40" s="1" t="s">
        <v>10</v>
      </c>
      <c r="O40" s="21"/>
      <c r="P40" s="20"/>
      <c r="T40" s="21"/>
    </row>
    <row r="41" spans="1:22" x14ac:dyDescent="0.25">
      <c r="A41" s="115" t="s">
        <v>36</v>
      </c>
      <c r="B41" s="116"/>
      <c r="C41" s="116"/>
      <c r="D41" s="116"/>
      <c r="E41" s="117"/>
      <c r="F41" s="118"/>
      <c r="G41" s="119"/>
      <c r="H41" s="3"/>
      <c r="I41" s="3"/>
      <c r="J41" s="23"/>
      <c r="K41" s="118"/>
      <c r="L41" s="119"/>
      <c r="M41" s="3"/>
      <c r="N41" s="3"/>
      <c r="O41" s="23"/>
      <c r="P41" s="20"/>
      <c r="T41" s="21"/>
    </row>
    <row r="42" spans="1:22" x14ac:dyDescent="0.25">
      <c r="A42" s="120" t="s">
        <v>37</v>
      </c>
      <c r="B42" s="121"/>
      <c r="C42" s="121"/>
      <c r="D42" s="121"/>
      <c r="E42" s="122"/>
      <c r="F42" s="123"/>
      <c r="G42" s="124"/>
      <c r="H42" s="1" t="s">
        <v>10</v>
      </c>
      <c r="J42" s="21"/>
      <c r="K42" s="123"/>
      <c r="L42" s="124"/>
      <c r="M42" s="1" t="s">
        <v>10</v>
      </c>
      <c r="O42" s="21"/>
      <c r="P42" s="20"/>
      <c r="T42" s="21"/>
    </row>
    <row r="43" spans="1:22" x14ac:dyDescent="0.25">
      <c r="A43" s="115" t="s">
        <v>4</v>
      </c>
      <c r="B43" s="116"/>
      <c r="C43" s="116"/>
      <c r="D43" s="116"/>
      <c r="E43" s="117"/>
      <c r="F43" s="118"/>
      <c r="G43" s="119"/>
      <c r="H43" s="3"/>
      <c r="I43" s="3"/>
      <c r="J43" s="23"/>
      <c r="K43" s="118"/>
      <c r="L43" s="119"/>
      <c r="M43" s="3"/>
      <c r="N43" s="3"/>
      <c r="O43" s="23"/>
      <c r="P43" s="20"/>
      <c r="T43" s="21"/>
    </row>
    <row r="44" spans="1:22" ht="16.2" x14ac:dyDescent="0.35">
      <c r="A44" s="120" t="s">
        <v>116</v>
      </c>
      <c r="B44" s="121"/>
      <c r="C44" s="121"/>
      <c r="D44" s="121"/>
      <c r="E44" s="122"/>
      <c r="F44" s="127" t="str">
        <f>IF(F38=0," ",F38/SUM(F31:G34))</f>
        <v xml:space="preserve"> </v>
      </c>
      <c r="G44" s="128"/>
      <c r="H44" s="1" t="s">
        <v>0</v>
      </c>
      <c r="J44" s="21"/>
      <c r="K44" s="127" t="str">
        <f>IF(K38=0," ",K38/SUM(F31:G34))</f>
        <v xml:space="preserve"> </v>
      </c>
      <c r="L44" s="128"/>
      <c r="M44" s="1" t="s">
        <v>0</v>
      </c>
      <c r="O44" s="21"/>
      <c r="P44" s="127" t="str">
        <f>IF(F38=0," ",(F44+K44)/2)</f>
        <v xml:space="preserve"> </v>
      </c>
      <c r="Q44" s="128"/>
      <c r="R44" s="29" t="s">
        <v>0</v>
      </c>
      <c r="S44" s="19"/>
      <c r="T44" s="24"/>
    </row>
    <row r="45" spans="1:22" ht="15" x14ac:dyDescent="0.35">
      <c r="A45" s="115" t="s">
        <v>117</v>
      </c>
      <c r="B45" s="116"/>
      <c r="C45" s="116"/>
      <c r="D45" s="116"/>
      <c r="E45" s="117"/>
      <c r="F45" s="118"/>
      <c r="G45" s="119"/>
      <c r="H45" s="3"/>
      <c r="I45" s="3"/>
      <c r="J45" s="23"/>
      <c r="K45" s="118"/>
      <c r="L45" s="119"/>
      <c r="M45" s="3"/>
      <c r="N45" s="3"/>
      <c r="O45" s="23"/>
      <c r="P45" s="22"/>
      <c r="Q45" s="3"/>
      <c r="R45" s="28"/>
      <c r="S45" s="3"/>
      <c r="T45" s="23"/>
    </row>
    <row r="46" spans="1:22" x14ac:dyDescent="0.25">
      <c r="A46" s="102" t="s">
        <v>35</v>
      </c>
      <c r="B46" s="103"/>
      <c r="C46" s="103"/>
      <c r="D46" s="103"/>
      <c r="E46" s="104"/>
      <c r="F46" s="22" t="s">
        <v>12</v>
      </c>
      <c r="G46" s="35"/>
      <c r="H46" s="3" t="s">
        <v>11</v>
      </c>
      <c r="I46" s="3"/>
      <c r="J46" s="23"/>
      <c r="K46" s="22" t="s">
        <v>12</v>
      </c>
      <c r="L46" s="35"/>
      <c r="M46" s="3" t="s">
        <v>11</v>
      </c>
      <c r="N46" s="3"/>
      <c r="O46" s="23"/>
      <c r="P46" s="22" t="s">
        <v>12</v>
      </c>
      <c r="Q46" s="35"/>
      <c r="R46" s="3" t="s">
        <v>11</v>
      </c>
      <c r="S46" s="3"/>
      <c r="T46" s="23"/>
    </row>
    <row r="48" spans="1:22" ht="27" customHeight="1" x14ac:dyDescent="0.25">
      <c r="A48" s="18" t="s">
        <v>34</v>
      </c>
      <c r="B48" s="19"/>
      <c r="C48" s="19"/>
      <c r="D48" s="19"/>
      <c r="E48" s="24"/>
      <c r="F48" s="79" t="s">
        <v>202</v>
      </c>
      <c r="G48" s="80"/>
      <c r="H48" s="80"/>
      <c r="I48" s="80"/>
      <c r="J48" s="80"/>
      <c r="K48" s="80"/>
      <c r="L48" s="80"/>
      <c r="M48" s="80"/>
      <c r="N48" s="80"/>
      <c r="O48" s="80"/>
      <c r="P48" s="80"/>
      <c r="Q48" s="80"/>
      <c r="R48" s="80"/>
      <c r="S48" s="80"/>
      <c r="T48" s="81"/>
    </row>
    <row r="49" spans="1:20" ht="14.25" customHeight="1" x14ac:dyDescent="0.25">
      <c r="A49" s="20"/>
      <c r="E49" s="21"/>
      <c r="F49" s="79" t="s">
        <v>126</v>
      </c>
      <c r="G49" s="80"/>
      <c r="H49" s="80"/>
      <c r="I49" s="80"/>
      <c r="J49" s="80"/>
      <c r="K49" s="80"/>
      <c r="L49" s="80"/>
      <c r="M49" s="80"/>
      <c r="N49" s="80"/>
      <c r="O49" s="80"/>
      <c r="P49" s="80"/>
      <c r="Q49" s="80"/>
      <c r="R49" s="80"/>
      <c r="S49" s="80"/>
      <c r="T49" s="81"/>
    </row>
    <row r="50" spans="1:20" ht="33" customHeight="1" x14ac:dyDescent="0.25">
      <c r="A50" s="134" t="s">
        <v>203</v>
      </c>
      <c r="B50" s="78"/>
      <c r="C50" s="78"/>
      <c r="D50" s="78"/>
      <c r="E50" s="78"/>
      <c r="F50" s="78"/>
      <c r="G50" s="78"/>
      <c r="H50" s="78"/>
      <c r="I50" s="78"/>
      <c r="J50" s="78"/>
      <c r="K50" s="78"/>
      <c r="L50" s="78"/>
      <c r="M50" s="78"/>
      <c r="N50" s="78"/>
      <c r="O50" s="78"/>
      <c r="P50" s="78"/>
      <c r="Q50" s="78"/>
      <c r="R50" s="78"/>
      <c r="S50" s="78"/>
      <c r="T50" s="78"/>
    </row>
    <row r="51" spans="1:20" ht="8.4" customHeight="1" x14ac:dyDescent="0.25"/>
    <row r="52" spans="1:20" ht="26.4" x14ac:dyDescent="0.4">
      <c r="A52" s="2" t="s">
        <v>61</v>
      </c>
      <c r="B52" s="4"/>
      <c r="C52" s="4"/>
      <c r="D52" s="4"/>
      <c r="T52" s="37" t="s">
        <v>18</v>
      </c>
    </row>
    <row r="53" spans="1:20" ht="8.4" customHeight="1" x14ac:dyDescent="0.25">
      <c r="A53" s="4"/>
      <c r="B53" s="4"/>
      <c r="C53" s="4"/>
      <c r="D53" s="4"/>
    </row>
    <row r="54" spans="1:20" x14ac:dyDescent="0.25">
      <c r="A54" s="132" t="s">
        <v>43</v>
      </c>
      <c r="B54" s="132"/>
      <c r="C54" s="132"/>
      <c r="D54" s="132"/>
      <c r="E54" s="132"/>
      <c r="F54" s="132"/>
      <c r="G54" s="132"/>
      <c r="H54" s="132"/>
      <c r="I54" s="132"/>
      <c r="J54" s="132"/>
      <c r="K54" s="132" t="s">
        <v>44</v>
      </c>
      <c r="L54" s="132"/>
      <c r="M54" s="132"/>
      <c r="N54" s="132"/>
      <c r="O54" s="132"/>
      <c r="P54" s="132"/>
      <c r="Q54" s="132"/>
      <c r="R54" s="132"/>
      <c r="S54" s="132"/>
      <c r="T54" s="132"/>
    </row>
    <row r="55" spans="1:20" ht="31.5" customHeight="1" x14ac:dyDescent="0.25">
      <c r="A55" s="133" t="s">
        <v>45</v>
      </c>
      <c r="B55" s="133"/>
      <c r="C55" s="133"/>
      <c r="D55" s="133"/>
      <c r="E55" s="133"/>
      <c r="F55" s="133" t="s">
        <v>124</v>
      </c>
      <c r="G55" s="133"/>
      <c r="H55" s="133"/>
      <c r="I55" s="133"/>
      <c r="J55" s="133"/>
      <c r="K55" s="133" t="s">
        <v>45</v>
      </c>
      <c r="L55" s="133"/>
      <c r="M55" s="133"/>
      <c r="N55" s="133"/>
      <c r="O55" s="133"/>
      <c r="P55" s="133" t="s">
        <v>125</v>
      </c>
      <c r="Q55" s="133"/>
      <c r="R55" s="133"/>
      <c r="S55" s="133"/>
      <c r="T55" s="133"/>
    </row>
    <row r="56" spans="1:20" x14ac:dyDescent="0.25">
      <c r="A56" s="129"/>
      <c r="B56" s="130"/>
      <c r="C56" s="130"/>
      <c r="D56" s="130"/>
      <c r="E56" s="131"/>
      <c r="F56" s="129"/>
      <c r="G56" s="130"/>
      <c r="H56" s="130"/>
      <c r="I56" s="130"/>
      <c r="J56" s="131"/>
      <c r="K56" s="129"/>
      <c r="L56" s="130"/>
      <c r="M56" s="130"/>
      <c r="N56" s="130"/>
      <c r="O56" s="131"/>
      <c r="P56" s="129"/>
      <c r="Q56" s="130"/>
      <c r="R56" s="130"/>
      <c r="S56" s="130"/>
      <c r="T56" s="131"/>
    </row>
    <row r="57" spans="1:20" x14ac:dyDescent="0.25">
      <c r="A57" s="129"/>
      <c r="B57" s="130"/>
      <c r="C57" s="130"/>
      <c r="D57" s="130"/>
      <c r="E57" s="131"/>
      <c r="F57" s="129"/>
      <c r="G57" s="130"/>
      <c r="H57" s="130"/>
      <c r="I57" s="130"/>
      <c r="J57" s="131"/>
      <c r="K57" s="129"/>
      <c r="L57" s="130"/>
      <c r="M57" s="130"/>
      <c r="N57" s="130"/>
      <c r="O57" s="131"/>
      <c r="P57" s="129"/>
      <c r="Q57" s="130"/>
      <c r="R57" s="130"/>
      <c r="S57" s="130"/>
      <c r="T57" s="131"/>
    </row>
    <row r="58" spans="1:20" x14ac:dyDescent="0.25">
      <c r="A58" s="129"/>
      <c r="B58" s="130"/>
      <c r="C58" s="130"/>
      <c r="D58" s="130"/>
      <c r="E58" s="131"/>
      <c r="F58" s="129"/>
      <c r="G58" s="130"/>
      <c r="H58" s="130"/>
      <c r="I58" s="130"/>
      <c r="J58" s="131"/>
      <c r="K58" s="129"/>
      <c r="L58" s="130"/>
      <c r="M58" s="130"/>
      <c r="N58" s="130"/>
      <c r="O58" s="131"/>
      <c r="P58" s="129"/>
      <c r="Q58" s="130"/>
      <c r="R58" s="130"/>
      <c r="S58" s="130"/>
      <c r="T58" s="131"/>
    </row>
    <row r="59" spans="1:20" x14ac:dyDescent="0.25">
      <c r="A59" s="129"/>
      <c r="B59" s="130"/>
      <c r="C59" s="130"/>
      <c r="D59" s="130"/>
      <c r="E59" s="131"/>
      <c r="F59" s="129"/>
      <c r="G59" s="130"/>
      <c r="H59" s="130"/>
      <c r="I59" s="130"/>
      <c r="J59" s="131"/>
      <c r="K59" s="129"/>
      <c r="L59" s="130"/>
      <c r="M59" s="130"/>
      <c r="N59" s="130"/>
      <c r="O59" s="131"/>
      <c r="P59" s="129"/>
      <c r="Q59" s="130"/>
      <c r="R59" s="130"/>
      <c r="S59" s="130"/>
      <c r="T59" s="131"/>
    </row>
    <row r="60" spans="1:20" x14ac:dyDescent="0.25">
      <c r="A60" s="129"/>
      <c r="B60" s="130"/>
      <c r="C60" s="130"/>
      <c r="D60" s="130"/>
      <c r="E60" s="131"/>
      <c r="F60" s="129"/>
      <c r="G60" s="130"/>
      <c r="H60" s="130"/>
      <c r="I60" s="130"/>
      <c r="J60" s="131"/>
      <c r="K60" s="129"/>
      <c r="L60" s="130"/>
      <c r="M60" s="130"/>
      <c r="N60" s="130"/>
      <c r="O60" s="131"/>
      <c r="P60" s="129"/>
      <c r="Q60" s="130"/>
      <c r="R60" s="130"/>
      <c r="S60" s="130"/>
      <c r="T60" s="131"/>
    </row>
    <row r="61" spans="1:20" x14ac:dyDescent="0.25">
      <c r="A61" s="129"/>
      <c r="B61" s="130"/>
      <c r="C61" s="130"/>
      <c r="D61" s="130"/>
      <c r="E61" s="131"/>
      <c r="F61" s="129"/>
      <c r="G61" s="130"/>
      <c r="H61" s="130"/>
      <c r="I61" s="130"/>
      <c r="J61" s="131"/>
      <c r="K61" s="129"/>
      <c r="L61" s="130"/>
      <c r="M61" s="130"/>
      <c r="N61" s="130"/>
      <c r="O61" s="131"/>
      <c r="P61" s="129"/>
      <c r="Q61" s="130"/>
      <c r="R61" s="130"/>
      <c r="S61" s="130"/>
      <c r="T61" s="131"/>
    </row>
    <row r="62" spans="1:20" x14ac:dyDescent="0.25">
      <c r="A62" s="129"/>
      <c r="B62" s="130"/>
      <c r="C62" s="130"/>
      <c r="D62" s="130"/>
      <c r="E62" s="131"/>
      <c r="F62" s="129"/>
      <c r="G62" s="130"/>
      <c r="H62" s="130"/>
      <c r="I62" s="130"/>
      <c r="J62" s="131"/>
      <c r="K62" s="129"/>
      <c r="L62" s="130"/>
      <c r="M62" s="130"/>
      <c r="N62" s="130"/>
      <c r="O62" s="131"/>
      <c r="P62" s="129"/>
      <c r="Q62" s="130"/>
      <c r="R62" s="130"/>
      <c r="S62" s="130"/>
      <c r="T62" s="131"/>
    </row>
    <row r="63" spans="1:20" x14ac:dyDescent="0.25">
      <c r="A63" s="129"/>
      <c r="B63" s="130"/>
      <c r="C63" s="130"/>
      <c r="D63" s="130"/>
      <c r="E63" s="131"/>
      <c r="F63" s="129"/>
      <c r="G63" s="130"/>
      <c r="H63" s="130"/>
      <c r="I63" s="130"/>
      <c r="J63" s="131"/>
      <c r="K63" s="129"/>
      <c r="L63" s="130"/>
      <c r="M63" s="130"/>
      <c r="N63" s="130"/>
      <c r="O63" s="131"/>
      <c r="P63" s="129"/>
      <c r="Q63" s="130"/>
      <c r="R63" s="130"/>
      <c r="S63" s="130"/>
      <c r="T63" s="131"/>
    </row>
    <row r="64" spans="1:20" x14ac:dyDescent="0.25">
      <c r="A64" s="129"/>
      <c r="B64" s="130"/>
      <c r="C64" s="130"/>
      <c r="D64" s="130"/>
      <c r="E64" s="131"/>
      <c r="F64" s="129"/>
      <c r="G64" s="130"/>
      <c r="H64" s="130"/>
      <c r="I64" s="130"/>
      <c r="J64" s="131"/>
      <c r="K64" s="129"/>
      <c r="L64" s="130"/>
      <c r="M64" s="130"/>
      <c r="N64" s="130"/>
      <c r="O64" s="131"/>
      <c r="P64" s="129"/>
      <c r="Q64" s="130"/>
      <c r="R64" s="130"/>
      <c r="S64" s="130"/>
      <c r="T64" s="131"/>
    </row>
    <row r="65" spans="1:20" x14ac:dyDescent="0.25">
      <c r="A65" s="129"/>
      <c r="B65" s="130"/>
      <c r="C65" s="130"/>
      <c r="D65" s="130"/>
      <c r="E65" s="131"/>
      <c r="F65" s="129"/>
      <c r="G65" s="130"/>
      <c r="H65" s="130"/>
      <c r="I65" s="130"/>
      <c r="J65" s="131"/>
      <c r="K65" s="129"/>
      <c r="L65" s="130"/>
      <c r="M65" s="130"/>
      <c r="N65" s="130"/>
      <c r="O65" s="131"/>
      <c r="P65" s="129"/>
      <c r="Q65" s="130"/>
      <c r="R65" s="130"/>
      <c r="S65" s="130"/>
      <c r="T65" s="131"/>
    </row>
    <row r="66" spans="1:20" ht="16.8" x14ac:dyDescent="0.3">
      <c r="A66" s="102" t="s">
        <v>65</v>
      </c>
      <c r="B66" s="103"/>
      <c r="C66" s="103"/>
      <c r="D66" s="103"/>
      <c r="E66" s="104"/>
      <c r="F66" s="136" t="str">
        <f>IF(A56=0," ",(RSQ(A56:A65,F56:F65)))</f>
        <v xml:space="preserve"> </v>
      </c>
      <c r="G66" s="137"/>
      <c r="H66" s="137"/>
      <c r="I66" s="137"/>
      <c r="J66" s="138"/>
      <c r="K66" s="38"/>
      <c r="L66" s="25"/>
      <c r="M66" s="25"/>
      <c r="N66" s="25"/>
      <c r="O66" s="26"/>
      <c r="P66" s="136" t="str">
        <f>IF(K56=0," ",(RSQ(K56:K65,P56:P65)))</f>
        <v xml:space="preserve"> </v>
      </c>
      <c r="Q66" s="137"/>
      <c r="R66" s="137"/>
      <c r="S66" s="137"/>
      <c r="T66" s="138"/>
    </row>
    <row r="67" spans="1:20" x14ac:dyDescent="0.25">
      <c r="B67" s="4"/>
      <c r="C67" s="4"/>
      <c r="D67" s="4"/>
    </row>
  </sheetData>
  <sheetProtection algorithmName="SHA-512" hashValue="CEQMcLWNRo0M0bi2WMqh9I0GWZHM9Jpg2hvsp9ud6SNbWxuj7wQ7aGKMDwYsvKekH9gHxYs4ZNTKtY5y1k1GQQ==" saltValue="S/y9hDabJ+FG6SXOEjDAgA==" spinCount="100000" sheet="1" objects="1" scenarios="1"/>
  <mergeCells count="113">
    <mergeCell ref="A65:E65"/>
    <mergeCell ref="F65:J65"/>
    <mergeCell ref="K65:O65"/>
    <mergeCell ref="P65:T65"/>
    <mergeCell ref="A66:E66"/>
    <mergeCell ref="F66:J66"/>
    <mergeCell ref="P66:T66"/>
    <mergeCell ref="A63:E63"/>
    <mergeCell ref="F63:J63"/>
    <mergeCell ref="K63:O63"/>
    <mergeCell ref="P63:T63"/>
    <mergeCell ref="A64:E64"/>
    <mergeCell ref="F64:J64"/>
    <mergeCell ref="K64:O64"/>
    <mergeCell ref="P64:T64"/>
    <mergeCell ref="A61:E61"/>
    <mergeCell ref="F61:J61"/>
    <mergeCell ref="K61:O61"/>
    <mergeCell ref="P61:T61"/>
    <mergeCell ref="A62:E62"/>
    <mergeCell ref="F62:J62"/>
    <mergeCell ref="K62:O62"/>
    <mergeCell ref="P62:T62"/>
    <mergeCell ref="A59:E59"/>
    <mergeCell ref="F59:J59"/>
    <mergeCell ref="K59:O59"/>
    <mergeCell ref="P59:T59"/>
    <mergeCell ref="A60:E60"/>
    <mergeCell ref="F60:J60"/>
    <mergeCell ref="K60:O60"/>
    <mergeCell ref="P60:T60"/>
    <mergeCell ref="A57:E57"/>
    <mergeCell ref="F57:J57"/>
    <mergeCell ref="K57:O57"/>
    <mergeCell ref="P57:T57"/>
    <mergeCell ref="A58:E58"/>
    <mergeCell ref="F58:J58"/>
    <mergeCell ref="K58:O58"/>
    <mergeCell ref="P58:T58"/>
    <mergeCell ref="A55:E55"/>
    <mergeCell ref="F55:J55"/>
    <mergeCell ref="K55:O55"/>
    <mergeCell ref="P55:T55"/>
    <mergeCell ref="A56:E56"/>
    <mergeCell ref="F56:J56"/>
    <mergeCell ref="K56:O56"/>
    <mergeCell ref="P56:T56"/>
    <mergeCell ref="A46:E46"/>
    <mergeCell ref="F48:T48"/>
    <mergeCell ref="F49:T49"/>
    <mergeCell ref="A50:T50"/>
    <mergeCell ref="A54:J54"/>
    <mergeCell ref="K54:T54"/>
    <mergeCell ref="A44:E44"/>
    <mergeCell ref="F44:G44"/>
    <mergeCell ref="K44:L44"/>
    <mergeCell ref="P44:Q44"/>
    <mergeCell ref="A45:E45"/>
    <mergeCell ref="F45:G45"/>
    <mergeCell ref="K45:L45"/>
    <mergeCell ref="A42:E42"/>
    <mergeCell ref="F42:G42"/>
    <mergeCell ref="K42:L42"/>
    <mergeCell ref="A43:E43"/>
    <mergeCell ref="F43:G43"/>
    <mergeCell ref="K43:L43"/>
    <mergeCell ref="A40:E40"/>
    <mergeCell ref="F40:G40"/>
    <mergeCell ref="K40:L40"/>
    <mergeCell ref="A41:E41"/>
    <mergeCell ref="F41:G41"/>
    <mergeCell ref="K41:L41"/>
    <mergeCell ref="A38:E38"/>
    <mergeCell ref="F38:G38"/>
    <mergeCell ref="K38:L38"/>
    <mergeCell ref="A39:E39"/>
    <mergeCell ref="F39:G39"/>
    <mergeCell ref="K39:L39"/>
    <mergeCell ref="A35:E35"/>
    <mergeCell ref="F35:G35"/>
    <mergeCell ref="A37:E37"/>
    <mergeCell ref="F37:J37"/>
    <mergeCell ref="K37:O37"/>
    <mergeCell ref="K35:O35"/>
    <mergeCell ref="P37:T37"/>
    <mergeCell ref="A33:E33"/>
    <mergeCell ref="F33:G33"/>
    <mergeCell ref="K33:O33"/>
    <mergeCell ref="P33:Q33"/>
    <mergeCell ref="A34:E34"/>
    <mergeCell ref="F34:G34"/>
    <mergeCell ref="K34:O34"/>
    <mergeCell ref="P34:Q34"/>
    <mergeCell ref="P35:Q35"/>
    <mergeCell ref="A32:E32"/>
    <mergeCell ref="F32:G32"/>
    <mergeCell ref="P32:Q32"/>
    <mergeCell ref="G20:T20"/>
    <mergeCell ref="G22:T22"/>
    <mergeCell ref="G23:T23"/>
    <mergeCell ref="G25:T25"/>
    <mergeCell ref="G26:T26"/>
    <mergeCell ref="A30:E30"/>
    <mergeCell ref="F30:J30"/>
    <mergeCell ref="F1:T1"/>
    <mergeCell ref="G14:T14"/>
    <mergeCell ref="G16:T16"/>
    <mergeCell ref="G17:T17"/>
    <mergeCell ref="G18:T18"/>
    <mergeCell ref="G19:T19"/>
    <mergeCell ref="A31:E31"/>
    <mergeCell ref="F31:G31"/>
    <mergeCell ref="P31:Q31"/>
  </mergeCells>
  <pageMargins left="0.9055118110236221" right="0.47244094488188981" top="1.3779527559055118" bottom="0.78740157480314965" header="0.31496062992125984" footer="0.31496062992125984"/>
  <pageSetup paperSize="9" orientation="portrait" verticalDpi="1200" r:id="rId1"/>
  <headerFooter>
    <oddHeader xml:space="preserve">&amp;L&amp;G&amp;R&amp;12Formulario di verifica dell'ermeticità all'aria
Versione MZ 2024.3
</oddHeader>
    <oddFooter>&amp;R Pagina &amp;P</oddFooter>
  </headerFooter>
  <rowBreaks count="1" manualBreakCount="1">
    <brk id="49" max="16383" man="1"/>
  </rowBreaks>
  <drawing r:id="rId2"/>
  <legacyDrawingHF r:id="rId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85E86F-2FBA-4C34-A9CC-849CEF3B750D}">
  <sheetPr codeName="Foglio24">
    <tabColor theme="3" tint="0.59999389629810485"/>
  </sheetPr>
  <dimension ref="A1:V67"/>
  <sheetViews>
    <sheetView view="pageLayout" zoomScaleNormal="100" workbookViewId="0">
      <selection activeCell="T6" sqref="T6"/>
    </sheetView>
  </sheetViews>
  <sheetFormatPr baseColWidth="10" defaultColWidth="11.44140625" defaultRowHeight="13.8" x14ac:dyDescent="0.25"/>
  <cols>
    <col min="1" max="4" width="4.33203125" style="1" customWidth="1"/>
    <col min="5" max="5" width="6.44140625" style="1" customWidth="1"/>
    <col min="6" max="19" width="4.33203125" style="1" customWidth="1"/>
    <col min="20" max="20" width="3.5546875" style="1" customWidth="1"/>
    <col min="21" max="22" width="11.44140625" style="1" hidden="1" customWidth="1"/>
    <col min="23" max="24" width="11.44140625" style="1" customWidth="1"/>
    <col min="25" max="16384" width="11.44140625" style="1"/>
  </cols>
  <sheetData>
    <row r="1" spans="1:20" x14ac:dyDescent="0.25">
      <c r="A1" s="1" t="s">
        <v>80</v>
      </c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</row>
    <row r="2" spans="1:20" ht="7.5" customHeight="1" x14ac:dyDescent="0.25"/>
    <row r="3" spans="1:20" ht="15.6" x14ac:dyDescent="0.3">
      <c r="A3" s="5" t="s">
        <v>178</v>
      </c>
    </row>
    <row r="4" spans="1:20" ht="7.5" customHeight="1" x14ac:dyDescent="0.25"/>
    <row r="5" spans="1:20" x14ac:dyDescent="0.25">
      <c r="A5" s="1" t="s">
        <v>51</v>
      </c>
      <c r="F5" s="70"/>
      <c r="G5" s="4" t="s">
        <v>177</v>
      </c>
    </row>
    <row r="6" spans="1:20" x14ac:dyDescent="0.25">
      <c r="A6" s="1" t="s">
        <v>52</v>
      </c>
      <c r="F6" s="70"/>
      <c r="G6" s="4" t="s">
        <v>50</v>
      </c>
    </row>
    <row r="7" spans="1:20" x14ac:dyDescent="0.25">
      <c r="F7" s="70"/>
      <c r="G7" s="4" t="s">
        <v>179</v>
      </c>
    </row>
    <row r="8" spans="1:20" ht="7.5" customHeight="1" x14ac:dyDescent="0.25"/>
    <row r="9" spans="1:20" x14ac:dyDescent="0.25">
      <c r="A9" s="1" t="s">
        <v>49</v>
      </c>
      <c r="F9" s="70"/>
      <c r="G9" s="4" t="s">
        <v>53</v>
      </c>
    </row>
    <row r="10" spans="1:20" x14ac:dyDescent="0.25">
      <c r="A10" s="1" t="s">
        <v>48</v>
      </c>
      <c r="F10" s="70"/>
      <c r="G10" s="4" t="s">
        <v>180</v>
      </c>
    </row>
    <row r="11" spans="1:20" x14ac:dyDescent="0.25">
      <c r="F11" s="70"/>
      <c r="G11" s="4" t="s">
        <v>54</v>
      </c>
    </row>
    <row r="12" spans="1:20" ht="15" customHeight="1" x14ac:dyDescent="0.3">
      <c r="F12" s="70"/>
      <c r="G12" s="66" t="s">
        <v>192</v>
      </c>
      <c r="H12"/>
    </row>
    <row r="13" spans="1:20" ht="7.5" customHeight="1" x14ac:dyDescent="0.3">
      <c r="G13"/>
      <c r="H13" s="4"/>
    </row>
    <row r="14" spans="1:20" x14ac:dyDescent="0.25">
      <c r="A14" s="1" t="s">
        <v>193</v>
      </c>
      <c r="F14" s="70"/>
      <c r="G14" s="101" t="s">
        <v>194</v>
      </c>
      <c r="H14" s="101"/>
      <c r="I14" s="101"/>
      <c r="J14" s="101"/>
      <c r="K14" s="101"/>
      <c r="L14" s="101"/>
      <c r="M14" s="101"/>
      <c r="N14" s="101"/>
      <c r="O14" s="101"/>
      <c r="P14" s="101"/>
      <c r="Q14" s="101"/>
      <c r="R14" s="101"/>
      <c r="S14" s="101"/>
      <c r="T14" s="101"/>
    </row>
    <row r="15" spans="1:20" ht="7.5" customHeight="1" x14ac:dyDescent="0.25"/>
    <row r="16" spans="1:20" x14ac:dyDescent="0.25">
      <c r="A16" s="1" t="s">
        <v>41</v>
      </c>
      <c r="F16" s="70"/>
      <c r="G16" s="101" t="s">
        <v>183</v>
      </c>
      <c r="H16" s="101"/>
      <c r="I16" s="101"/>
      <c r="J16" s="101"/>
      <c r="K16" s="101"/>
      <c r="L16" s="101"/>
      <c r="M16" s="101"/>
      <c r="N16" s="101"/>
      <c r="O16" s="101"/>
      <c r="P16" s="101"/>
      <c r="Q16" s="101"/>
      <c r="R16" s="101"/>
      <c r="S16" s="101"/>
      <c r="T16" s="101"/>
    </row>
    <row r="17" spans="1:22" x14ac:dyDescent="0.25">
      <c r="F17" s="70"/>
      <c r="G17" s="101" t="s">
        <v>184</v>
      </c>
      <c r="H17" s="101"/>
      <c r="I17" s="101"/>
      <c r="J17" s="101"/>
      <c r="K17" s="101"/>
      <c r="L17" s="101"/>
      <c r="M17" s="101"/>
      <c r="N17" s="101"/>
      <c r="O17" s="101"/>
      <c r="P17" s="101"/>
      <c r="Q17" s="101"/>
      <c r="R17" s="101"/>
      <c r="S17" s="101"/>
      <c r="T17" s="101"/>
    </row>
    <row r="18" spans="1:22" x14ac:dyDescent="0.25">
      <c r="F18" s="70"/>
      <c r="G18" s="101" t="s">
        <v>185</v>
      </c>
      <c r="H18" s="101"/>
      <c r="I18" s="101"/>
      <c r="J18" s="101"/>
      <c r="K18" s="101"/>
      <c r="L18" s="101"/>
      <c r="M18" s="101"/>
      <c r="N18" s="101"/>
      <c r="O18" s="101"/>
      <c r="P18" s="101"/>
      <c r="Q18" s="101"/>
      <c r="R18" s="101"/>
      <c r="S18" s="101"/>
      <c r="T18" s="101"/>
    </row>
    <row r="19" spans="1:22" x14ac:dyDescent="0.25">
      <c r="F19" s="70"/>
      <c r="G19" s="101" t="s">
        <v>186</v>
      </c>
      <c r="H19" s="101"/>
      <c r="I19" s="101"/>
      <c r="J19" s="101"/>
      <c r="K19" s="101"/>
      <c r="L19" s="101"/>
      <c r="M19" s="101"/>
      <c r="N19" s="101"/>
      <c r="O19" s="101"/>
      <c r="P19" s="101"/>
      <c r="Q19" s="101"/>
      <c r="R19" s="101"/>
      <c r="S19" s="101"/>
      <c r="T19" s="101"/>
    </row>
    <row r="20" spans="1:22" x14ac:dyDescent="0.25">
      <c r="F20" s="70"/>
      <c r="G20" s="101" t="s">
        <v>187</v>
      </c>
      <c r="H20" s="101"/>
      <c r="I20" s="101"/>
      <c r="J20" s="101"/>
      <c r="K20" s="101"/>
      <c r="L20" s="101"/>
      <c r="M20" s="101"/>
      <c r="N20" s="101"/>
      <c r="O20" s="101"/>
      <c r="P20" s="101"/>
      <c r="Q20" s="101"/>
      <c r="R20" s="101"/>
      <c r="S20" s="101"/>
      <c r="T20" s="101"/>
    </row>
    <row r="21" spans="1:22" ht="7.5" customHeight="1" x14ac:dyDescent="0.25">
      <c r="G21" s="4"/>
    </row>
    <row r="22" spans="1:22" x14ac:dyDescent="0.25">
      <c r="A22" s="1" t="s">
        <v>40</v>
      </c>
      <c r="F22" s="70"/>
      <c r="G22" s="101" t="s">
        <v>114</v>
      </c>
      <c r="H22" s="101"/>
      <c r="I22" s="101"/>
      <c r="J22" s="101"/>
      <c r="K22" s="101"/>
      <c r="L22" s="101"/>
      <c r="M22" s="101"/>
      <c r="N22" s="101"/>
      <c r="O22" s="101"/>
      <c r="P22" s="101"/>
      <c r="Q22" s="101"/>
      <c r="R22" s="101"/>
      <c r="S22" s="101"/>
      <c r="T22" s="101"/>
    </row>
    <row r="23" spans="1:22" x14ac:dyDescent="0.25">
      <c r="F23" s="70"/>
      <c r="G23" s="101" t="s">
        <v>188</v>
      </c>
      <c r="H23" s="101"/>
      <c r="I23" s="101"/>
      <c r="J23" s="101"/>
      <c r="K23" s="101"/>
      <c r="L23" s="101"/>
      <c r="M23" s="101"/>
      <c r="N23" s="101"/>
      <c r="O23" s="101"/>
      <c r="P23" s="101"/>
      <c r="Q23" s="101"/>
      <c r="R23" s="101"/>
      <c r="S23" s="101"/>
      <c r="T23" s="101"/>
    </row>
    <row r="24" spans="1:22" ht="7.5" customHeight="1" x14ac:dyDescent="0.25">
      <c r="G24" s="66"/>
      <c r="H24" s="66"/>
      <c r="I24" s="66"/>
      <c r="J24" s="66"/>
      <c r="K24" s="66"/>
      <c r="L24" s="66"/>
      <c r="M24" s="66"/>
      <c r="N24" s="66"/>
      <c r="O24" s="66"/>
      <c r="P24" s="66"/>
      <c r="Q24" s="66"/>
      <c r="R24" s="66"/>
      <c r="S24" s="66"/>
      <c r="T24" s="66"/>
    </row>
    <row r="25" spans="1:22" x14ac:dyDescent="0.25">
      <c r="A25" s="1" t="s">
        <v>195</v>
      </c>
      <c r="F25" s="63"/>
      <c r="G25" s="101" t="s">
        <v>190</v>
      </c>
      <c r="H25" s="101"/>
      <c r="I25" s="101"/>
      <c r="J25" s="101"/>
      <c r="K25" s="101"/>
      <c r="L25" s="101"/>
      <c r="M25" s="101"/>
      <c r="N25" s="101"/>
      <c r="O25" s="101"/>
      <c r="P25" s="101"/>
      <c r="Q25" s="101"/>
      <c r="R25" s="101"/>
      <c r="S25" s="101"/>
      <c r="T25" s="101"/>
    </row>
    <row r="26" spans="1:22" x14ac:dyDescent="0.25">
      <c r="F26" s="63"/>
      <c r="G26" s="101" t="s">
        <v>191</v>
      </c>
      <c r="H26" s="101"/>
      <c r="I26" s="101"/>
      <c r="J26" s="101"/>
      <c r="K26" s="101"/>
      <c r="L26" s="101"/>
      <c r="M26" s="101"/>
      <c r="N26" s="101"/>
      <c r="O26" s="101"/>
      <c r="P26" s="101"/>
      <c r="Q26" s="101"/>
      <c r="R26" s="101"/>
      <c r="S26" s="101"/>
      <c r="T26" s="101"/>
    </row>
    <row r="28" spans="1:22" x14ac:dyDescent="0.25">
      <c r="A28" s="17" t="s">
        <v>27</v>
      </c>
    </row>
    <row r="29" spans="1:22" x14ac:dyDescent="0.25">
      <c r="A29" s="17"/>
    </row>
    <row r="30" spans="1:22" ht="18.600000000000001" customHeight="1" x14ac:dyDescent="0.25">
      <c r="A30" s="102" t="s">
        <v>28</v>
      </c>
      <c r="B30" s="103"/>
      <c r="C30" s="103"/>
      <c r="D30" s="103"/>
      <c r="E30" s="104"/>
      <c r="F30" s="107"/>
      <c r="G30" s="108"/>
      <c r="H30" s="108"/>
      <c r="I30" s="108"/>
      <c r="J30" s="109"/>
    </row>
    <row r="31" spans="1:22" ht="17.399999999999999" x14ac:dyDescent="0.35">
      <c r="A31" s="102" t="s">
        <v>196</v>
      </c>
      <c r="B31" s="103"/>
      <c r="C31" s="103"/>
      <c r="D31" s="103"/>
      <c r="E31" s="104"/>
      <c r="F31" s="105"/>
      <c r="G31" s="106"/>
      <c r="H31" s="25" t="s">
        <v>6</v>
      </c>
      <c r="I31" s="25"/>
      <c r="J31" s="26"/>
      <c r="K31" s="27" t="s">
        <v>32</v>
      </c>
      <c r="L31" s="25"/>
      <c r="M31" s="25"/>
      <c r="N31" s="25"/>
      <c r="O31" s="26"/>
      <c r="P31" s="105"/>
      <c r="Q31" s="106"/>
      <c r="R31" s="25" t="s">
        <v>13</v>
      </c>
      <c r="S31" s="25"/>
      <c r="T31" s="26"/>
      <c r="U31" s="1">
        <f>IF(Verifica!$F$31="Minergie",V31,IF(Verifica!$F$31="Minergie-P",V32,IF(Verifica!$F$31="Minergie-A",V33,0)))</f>
        <v>0</v>
      </c>
      <c r="V31" s="1">
        <f>IF(Verifica!$F$33="Nuove costruzioni",(F31*1.2+F33*12+F34*6)/(F31+F33+F34),IF(Verifica!$F$33="Ammodernamenti",(F32*1.6+F33*12+F34*6)/SUM(F32:F34),IF(Verifica!$F$33="Nuove costruzioni / Ammodernamenti",(F31*0.8+F32*1.6+F33*12+F34*6)/SUM(F31:F34),0)))</f>
        <v>0</v>
      </c>
    </row>
    <row r="32" spans="1:22" ht="17.399999999999999" x14ac:dyDescent="0.35">
      <c r="A32" s="102" t="s">
        <v>197</v>
      </c>
      <c r="B32" s="103"/>
      <c r="C32" s="103"/>
      <c r="D32" s="103"/>
      <c r="E32" s="104"/>
      <c r="F32" s="105"/>
      <c r="G32" s="106"/>
      <c r="H32" s="25" t="s">
        <v>6</v>
      </c>
      <c r="I32" s="25"/>
      <c r="J32" s="26"/>
      <c r="K32" s="27" t="s">
        <v>30</v>
      </c>
      <c r="L32" s="25"/>
      <c r="M32" s="25"/>
      <c r="N32" s="25"/>
      <c r="O32" s="26"/>
      <c r="P32" s="105"/>
      <c r="Q32" s="106"/>
      <c r="R32" s="25" t="s">
        <v>13</v>
      </c>
      <c r="S32" s="25"/>
      <c r="T32" s="26"/>
      <c r="V32" s="1">
        <f>IF(Verifica!$F$33="Nuove costruzioni",(F31*0.8+F33*12+F34*6)/(F31+F33+F34),IF(Verifica!$F$33="Ammodernamenti",(F32*1.6+F33*12+F34*6)/SUM(F32:F34),IF(Verifica!$F$33="Nuove costruzioni / Ammodernamenti",(F31*0.8+F32*1.6+F33*12+F34*6)/SUM(F31:F34),0)))</f>
        <v>0</v>
      </c>
    </row>
    <row r="33" spans="1:22" ht="16.2" x14ac:dyDescent="0.25">
      <c r="A33" s="102" t="s">
        <v>198</v>
      </c>
      <c r="B33" s="103"/>
      <c r="C33" s="103"/>
      <c r="D33" s="103"/>
      <c r="E33" s="104"/>
      <c r="F33" s="105"/>
      <c r="G33" s="106"/>
      <c r="H33" s="25" t="s">
        <v>6</v>
      </c>
      <c r="I33" s="25"/>
      <c r="J33" s="26"/>
      <c r="K33" s="102" t="s">
        <v>29</v>
      </c>
      <c r="L33" s="103"/>
      <c r="M33" s="103"/>
      <c r="N33" s="103"/>
      <c r="O33" s="104"/>
      <c r="P33" s="105"/>
      <c r="Q33" s="106"/>
      <c r="R33" s="25" t="s">
        <v>14</v>
      </c>
      <c r="S33" s="25"/>
      <c r="T33" s="26"/>
      <c r="V33" s="1">
        <f>IF(Verifica!$F$33="Nuove costruzioni",(F31*0.8+F33*12+F34*6)/(F31+F33+F34),IF(Verifica!$F$33="Ammodernamenti",(F32*1.6+F33*12+F34*6)/SUM(F32:F34),IF(Verifica!$F$33="Nuove costruzioni / Ammodernamenti",(F31*0.8+F32*1.6+F33*12+F34*6)/SUM(F31:F34),0)))</f>
        <v>0</v>
      </c>
    </row>
    <row r="34" spans="1:22" ht="16.2" x14ac:dyDescent="0.25">
      <c r="A34" s="102" t="s">
        <v>199</v>
      </c>
      <c r="B34" s="103"/>
      <c r="C34" s="103"/>
      <c r="D34" s="103"/>
      <c r="E34" s="104"/>
      <c r="F34" s="105"/>
      <c r="G34" s="106"/>
      <c r="H34" s="25" t="s">
        <v>6</v>
      </c>
      <c r="I34" s="25"/>
      <c r="J34" s="26"/>
      <c r="K34" s="102" t="s">
        <v>31</v>
      </c>
      <c r="L34" s="103"/>
      <c r="M34" s="103"/>
      <c r="N34" s="103"/>
      <c r="O34" s="104"/>
      <c r="P34" s="105"/>
      <c r="Q34" s="106"/>
      <c r="R34" s="25" t="s">
        <v>7</v>
      </c>
      <c r="S34" s="25"/>
      <c r="T34" s="26"/>
    </row>
    <row r="35" spans="1:22" ht="16.2" x14ac:dyDescent="0.35">
      <c r="A35" s="102" t="s">
        <v>209</v>
      </c>
      <c r="B35" s="103"/>
      <c r="C35" s="103"/>
      <c r="D35" s="103"/>
      <c r="E35" s="104"/>
      <c r="F35" s="113" t="str">
        <f>IF(F31=0," ",SUM(F31:G34))</f>
        <v xml:space="preserve"> </v>
      </c>
      <c r="G35" s="114"/>
      <c r="H35" s="25" t="s">
        <v>6</v>
      </c>
      <c r="I35" s="25"/>
      <c r="J35" s="26"/>
      <c r="K35" s="102" t="s">
        <v>115</v>
      </c>
      <c r="L35" s="103"/>
      <c r="M35" s="103"/>
      <c r="N35" s="103"/>
      <c r="O35" s="104"/>
      <c r="P35" s="105"/>
      <c r="Q35" s="106"/>
      <c r="R35" s="25" t="s">
        <v>208</v>
      </c>
      <c r="S35" s="25"/>
      <c r="T35" s="26"/>
    </row>
    <row r="37" spans="1:22" x14ac:dyDescent="0.25">
      <c r="A37" s="102"/>
      <c r="B37" s="103"/>
      <c r="C37" s="103"/>
      <c r="D37" s="103"/>
      <c r="E37" s="104"/>
      <c r="F37" s="110" t="s">
        <v>42</v>
      </c>
      <c r="G37" s="111"/>
      <c r="H37" s="111"/>
      <c r="I37" s="111"/>
      <c r="J37" s="112"/>
      <c r="K37" s="110" t="s">
        <v>33</v>
      </c>
      <c r="L37" s="111"/>
      <c r="M37" s="111"/>
      <c r="N37" s="111"/>
      <c r="O37" s="112"/>
      <c r="P37" s="110" t="s">
        <v>200</v>
      </c>
      <c r="Q37" s="111"/>
      <c r="R37" s="111"/>
      <c r="S37" s="111"/>
      <c r="T37" s="112"/>
    </row>
    <row r="38" spans="1:22" ht="16.2" x14ac:dyDescent="0.35">
      <c r="A38" s="102" t="s">
        <v>39</v>
      </c>
      <c r="B38" s="103"/>
      <c r="C38" s="103"/>
      <c r="D38" s="103"/>
      <c r="E38" s="104"/>
      <c r="F38" s="105"/>
      <c r="G38" s="106"/>
      <c r="H38" s="25" t="s">
        <v>8</v>
      </c>
      <c r="I38" s="25"/>
      <c r="J38" s="26"/>
      <c r="K38" s="105"/>
      <c r="L38" s="106"/>
      <c r="M38" s="25" t="s">
        <v>8</v>
      </c>
      <c r="N38" s="25"/>
      <c r="O38" s="26"/>
      <c r="P38" s="20"/>
      <c r="T38" s="21"/>
    </row>
    <row r="39" spans="1:22" ht="17.399999999999999" x14ac:dyDescent="0.35">
      <c r="A39" s="102" t="s">
        <v>38</v>
      </c>
      <c r="B39" s="103"/>
      <c r="C39" s="103"/>
      <c r="D39" s="103"/>
      <c r="E39" s="104"/>
      <c r="F39" s="105"/>
      <c r="G39" s="106"/>
      <c r="H39" s="25" t="s">
        <v>9</v>
      </c>
      <c r="I39" s="25"/>
      <c r="J39" s="26"/>
      <c r="K39" s="105"/>
      <c r="L39" s="106"/>
      <c r="M39" s="25" t="s">
        <v>9</v>
      </c>
      <c r="N39" s="25"/>
      <c r="O39" s="26"/>
      <c r="P39" s="20"/>
      <c r="T39" s="21"/>
    </row>
    <row r="40" spans="1:22" ht="16.2" x14ac:dyDescent="0.25">
      <c r="A40" s="120" t="s">
        <v>201</v>
      </c>
      <c r="B40" s="121"/>
      <c r="C40" s="121"/>
      <c r="D40" s="121"/>
      <c r="E40" s="122"/>
      <c r="F40" s="125"/>
      <c r="G40" s="126"/>
      <c r="H40" s="1" t="s">
        <v>10</v>
      </c>
      <c r="J40" s="21"/>
      <c r="K40" s="125"/>
      <c r="L40" s="126"/>
      <c r="M40" s="1" t="s">
        <v>10</v>
      </c>
      <c r="O40" s="21"/>
      <c r="P40" s="20"/>
      <c r="T40" s="21"/>
    </row>
    <row r="41" spans="1:22" x14ac:dyDescent="0.25">
      <c r="A41" s="115" t="s">
        <v>36</v>
      </c>
      <c r="B41" s="116"/>
      <c r="C41" s="116"/>
      <c r="D41" s="116"/>
      <c r="E41" s="117"/>
      <c r="F41" s="118"/>
      <c r="G41" s="119"/>
      <c r="H41" s="3"/>
      <c r="I41" s="3"/>
      <c r="J41" s="23"/>
      <c r="K41" s="118"/>
      <c r="L41" s="119"/>
      <c r="M41" s="3"/>
      <c r="N41" s="3"/>
      <c r="O41" s="23"/>
      <c r="P41" s="20"/>
      <c r="T41" s="21"/>
    </row>
    <row r="42" spans="1:22" x14ac:dyDescent="0.25">
      <c r="A42" s="120" t="s">
        <v>37</v>
      </c>
      <c r="B42" s="121"/>
      <c r="C42" s="121"/>
      <c r="D42" s="121"/>
      <c r="E42" s="122"/>
      <c r="F42" s="123"/>
      <c r="G42" s="124"/>
      <c r="H42" s="1" t="s">
        <v>10</v>
      </c>
      <c r="J42" s="21"/>
      <c r="K42" s="123"/>
      <c r="L42" s="124"/>
      <c r="M42" s="1" t="s">
        <v>10</v>
      </c>
      <c r="O42" s="21"/>
      <c r="P42" s="20"/>
      <c r="T42" s="21"/>
    </row>
    <row r="43" spans="1:22" x14ac:dyDescent="0.25">
      <c r="A43" s="115" t="s">
        <v>4</v>
      </c>
      <c r="B43" s="116"/>
      <c r="C43" s="116"/>
      <c r="D43" s="116"/>
      <c r="E43" s="117"/>
      <c r="F43" s="118"/>
      <c r="G43" s="119"/>
      <c r="H43" s="3"/>
      <c r="I43" s="3"/>
      <c r="J43" s="23"/>
      <c r="K43" s="118"/>
      <c r="L43" s="119"/>
      <c r="M43" s="3"/>
      <c r="N43" s="3"/>
      <c r="O43" s="23"/>
      <c r="P43" s="20"/>
      <c r="T43" s="21"/>
    </row>
    <row r="44" spans="1:22" ht="16.2" x14ac:dyDescent="0.35">
      <c r="A44" s="120" t="s">
        <v>116</v>
      </c>
      <c r="B44" s="121"/>
      <c r="C44" s="121"/>
      <c r="D44" s="121"/>
      <c r="E44" s="122"/>
      <c r="F44" s="127" t="str">
        <f>IF(F38=0," ",F38/SUM(F31:G34))</f>
        <v xml:space="preserve"> </v>
      </c>
      <c r="G44" s="128"/>
      <c r="H44" s="1" t="s">
        <v>0</v>
      </c>
      <c r="J44" s="21"/>
      <c r="K44" s="127" t="str">
        <f>IF(K38=0," ",K38/SUM(F31:G34))</f>
        <v xml:space="preserve"> </v>
      </c>
      <c r="L44" s="128"/>
      <c r="M44" s="1" t="s">
        <v>0</v>
      </c>
      <c r="O44" s="21"/>
      <c r="P44" s="127" t="str">
        <f>IF(F38=0," ",(F44+K44)/2)</f>
        <v xml:space="preserve"> </v>
      </c>
      <c r="Q44" s="128"/>
      <c r="R44" s="29" t="s">
        <v>0</v>
      </c>
      <c r="S44" s="19"/>
      <c r="T44" s="24"/>
    </row>
    <row r="45" spans="1:22" ht="15" x14ac:dyDescent="0.35">
      <c r="A45" s="115" t="s">
        <v>117</v>
      </c>
      <c r="B45" s="116"/>
      <c r="C45" s="116"/>
      <c r="D45" s="116"/>
      <c r="E45" s="117"/>
      <c r="F45" s="118"/>
      <c r="G45" s="119"/>
      <c r="H45" s="3"/>
      <c r="I45" s="3"/>
      <c r="J45" s="23"/>
      <c r="K45" s="118"/>
      <c r="L45" s="119"/>
      <c r="M45" s="3"/>
      <c r="N45" s="3"/>
      <c r="O45" s="23"/>
      <c r="P45" s="22"/>
      <c r="Q45" s="3"/>
      <c r="R45" s="28"/>
      <c r="S45" s="3"/>
      <c r="T45" s="23"/>
    </row>
    <row r="46" spans="1:22" x14ac:dyDescent="0.25">
      <c r="A46" s="102" t="s">
        <v>35</v>
      </c>
      <c r="B46" s="103"/>
      <c r="C46" s="103"/>
      <c r="D46" s="103"/>
      <c r="E46" s="104"/>
      <c r="F46" s="22" t="s">
        <v>12</v>
      </c>
      <c r="G46" s="35"/>
      <c r="H46" s="3" t="s">
        <v>11</v>
      </c>
      <c r="I46" s="3"/>
      <c r="J46" s="23"/>
      <c r="K46" s="22" t="s">
        <v>12</v>
      </c>
      <c r="L46" s="35"/>
      <c r="M46" s="3" t="s">
        <v>11</v>
      </c>
      <c r="N46" s="3"/>
      <c r="O46" s="23"/>
      <c r="P46" s="22" t="s">
        <v>12</v>
      </c>
      <c r="Q46" s="35"/>
      <c r="R46" s="3" t="s">
        <v>11</v>
      </c>
      <c r="S46" s="3"/>
      <c r="T46" s="23"/>
    </row>
    <row r="48" spans="1:22" ht="27" customHeight="1" x14ac:dyDescent="0.25">
      <c r="A48" s="18" t="s">
        <v>34</v>
      </c>
      <c r="B48" s="19"/>
      <c r="C48" s="19"/>
      <c r="D48" s="19"/>
      <c r="E48" s="24"/>
      <c r="F48" s="79" t="s">
        <v>202</v>
      </c>
      <c r="G48" s="80"/>
      <c r="H48" s="80"/>
      <c r="I48" s="80"/>
      <c r="J48" s="80"/>
      <c r="K48" s="80"/>
      <c r="L48" s="80"/>
      <c r="M48" s="80"/>
      <c r="N48" s="80"/>
      <c r="O48" s="80"/>
      <c r="P48" s="80"/>
      <c r="Q48" s="80"/>
      <c r="R48" s="80"/>
      <c r="S48" s="80"/>
      <c r="T48" s="81"/>
    </row>
    <row r="49" spans="1:20" ht="14.25" customHeight="1" x14ac:dyDescent="0.25">
      <c r="A49" s="20"/>
      <c r="E49" s="21"/>
      <c r="F49" s="79" t="s">
        <v>126</v>
      </c>
      <c r="G49" s="80"/>
      <c r="H49" s="80"/>
      <c r="I49" s="80"/>
      <c r="J49" s="80"/>
      <c r="K49" s="80"/>
      <c r="L49" s="80"/>
      <c r="M49" s="80"/>
      <c r="N49" s="80"/>
      <c r="O49" s="80"/>
      <c r="P49" s="80"/>
      <c r="Q49" s="80"/>
      <c r="R49" s="80"/>
      <c r="S49" s="80"/>
      <c r="T49" s="81"/>
    </row>
    <row r="50" spans="1:20" ht="33" customHeight="1" x14ac:dyDescent="0.25">
      <c r="A50" s="134" t="s">
        <v>203</v>
      </c>
      <c r="B50" s="78"/>
      <c r="C50" s="78"/>
      <c r="D50" s="78"/>
      <c r="E50" s="78"/>
      <c r="F50" s="78"/>
      <c r="G50" s="78"/>
      <c r="H50" s="78"/>
      <c r="I50" s="78"/>
      <c r="J50" s="78"/>
      <c r="K50" s="78"/>
      <c r="L50" s="78"/>
      <c r="M50" s="78"/>
      <c r="N50" s="78"/>
      <c r="O50" s="78"/>
      <c r="P50" s="78"/>
      <c r="Q50" s="78"/>
      <c r="R50" s="78"/>
      <c r="S50" s="78"/>
      <c r="T50" s="78"/>
    </row>
    <row r="51" spans="1:20" ht="8.4" customHeight="1" x14ac:dyDescent="0.25"/>
    <row r="52" spans="1:20" ht="26.4" x14ac:dyDescent="0.4">
      <c r="A52" s="2" t="s">
        <v>61</v>
      </c>
      <c r="B52" s="4"/>
      <c r="C52" s="4"/>
      <c r="D52" s="4"/>
      <c r="T52" s="37" t="s">
        <v>18</v>
      </c>
    </row>
    <row r="53" spans="1:20" ht="8.4" customHeight="1" x14ac:dyDescent="0.25">
      <c r="A53" s="4"/>
      <c r="B53" s="4"/>
      <c r="C53" s="4"/>
      <c r="D53" s="4"/>
    </row>
    <row r="54" spans="1:20" x14ac:dyDescent="0.25">
      <c r="A54" s="132" t="s">
        <v>43</v>
      </c>
      <c r="B54" s="132"/>
      <c r="C54" s="132"/>
      <c r="D54" s="132"/>
      <c r="E54" s="132"/>
      <c r="F54" s="132"/>
      <c r="G54" s="132"/>
      <c r="H54" s="132"/>
      <c r="I54" s="132"/>
      <c r="J54" s="132"/>
      <c r="K54" s="132" t="s">
        <v>44</v>
      </c>
      <c r="L54" s="132"/>
      <c r="M54" s="132"/>
      <c r="N54" s="132"/>
      <c r="O54" s="132"/>
      <c r="P54" s="132"/>
      <c r="Q54" s="132"/>
      <c r="R54" s="132"/>
      <c r="S54" s="132"/>
      <c r="T54" s="132"/>
    </row>
    <row r="55" spans="1:20" ht="31.5" customHeight="1" x14ac:dyDescent="0.25">
      <c r="A55" s="133" t="s">
        <v>45</v>
      </c>
      <c r="B55" s="133"/>
      <c r="C55" s="133"/>
      <c r="D55" s="133"/>
      <c r="E55" s="133"/>
      <c r="F55" s="133" t="s">
        <v>124</v>
      </c>
      <c r="G55" s="133"/>
      <c r="H55" s="133"/>
      <c r="I55" s="133"/>
      <c r="J55" s="133"/>
      <c r="K55" s="133" t="s">
        <v>45</v>
      </c>
      <c r="L55" s="133"/>
      <c r="M55" s="133"/>
      <c r="N55" s="133"/>
      <c r="O55" s="133"/>
      <c r="P55" s="133" t="s">
        <v>125</v>
      </c>
      <c r="Q55" s="133"/>
      <c r="R55" s="133"/>
      <c r="S55" s="133"/>
      <c r="T55" s="133"/>
    </row>
    <row r="56" spans="1:20" x14ac:dyDescent="0.25">
      <c r="A56" s="129"/>
      <c r="B56" s="130"/>
      <c r="C56" s="130"/>
      <c r="D56" s="130"/>
      <c r="E56" s="131"/>
      <c r="F56" s="129"/>
      <c r="G56" s="130"/>
      <c r="H56" s="130"/>
      <c r="I56" s="130"/>
      <c r="J56" s="131"/>
      <c r="K56" s="129"/>
      <c r="L56" s="130"/>
      <c r="M56" s="130"/>
      <c r="N56" s="130"/>
      <c r="O56" s="131"/>
      <c r="P56" s="129"/>
      <c r="Q56" s="130"/>
      <c r="R56" s="130"/>
      <c r="S56" s="130"/>
      <c r="T56" s="131"/>
    </row>
    <row r="57" spans="1:20" x14ac:dyDescent="0.25">
      <c r="A57" s="129"/>
      <c r="B57" s="130"/>
      <c r="C57" s="130"/>
      <c r="D57" s="130"/>
      <c r="E57" s="131"/>
      <c r="F57" s="129"/>
      <c r="G57" s="130"/>
      <c r="H57" s="130"/>
      <c r="I57" s="130"/>
      <c r="J57" s="131"/>
      <c r="K57" s="129"/>
      <c r="L57" s="130"/>
      <c r="M57" s="130"/>
      <c r="N57" s="130"/>
      <c r="O57" s="131"/>
      <c r="P57" s="129"/>
      <c r="Q57" s="130"/>
      <c r="R57" s="130"/>
      <c r="S57" s="130"/>
      <c r="T57" s="131"/>
    </row>
    <row r="58" spans="1:20" x14ac:dyDescent="0.25">
      <c r="A58" s="129"/>
      <c r="B58" s="130"/>
      <c r="C58" s="130"/>
      <c r="D58" s="130"/>
      <c r="E58" s="131"/>
      <c r="F58" s="129"/>
      <c r="G58" s="130"/>
      <c r="H58" s="130"/>
      <c r="I58" s="130"/>
      <c r="J58" s="131"/>
      <c r="K58" s="129"/>
      <c r="L58" s="130"/>
      <c r="M58" s="130"/>
      <c r="N58" s="130"/>
      <c r="O58" s="131"/>
      <c r="P58" s="129"/>
      <c r="Q58" s="130"/>
      <c r="R58" s="130"/>
      <c r="S58" s="130"/>
      <c r="T58" s="131"/>
    </row>
    <row r="59" spans="1:20" x14ac:dyDescent="0.25">
      <c r="A59" s="129"/>
      <c r="B59" s="130"/>
      <c r="C59" s="130"/>
      <c r="D59" s="130"/>
      <c r="E59" s="131"/>
      <c r="F59" s="129"/>
      <c r="G59" s="130"/>
      <c r="H59" s="130"/>
      <c r="I59" s="130"/>
      <c r="J59" s="131"/>
      <c r="K59" s="129"/>
      <c r="L59" s="130"/>
      <c r="M59" s="130"/>
      <c r="N59" s="130"/>
      <c r="O59" s="131"/>
      <c r="P59" s="129"/>
      <c r="Q59" s="130"/>
      <c r="R59" s="130"/>
      <c r="S59" s="130"/>
      <c r="T59" s="131"/>
    </row>
    <row r="60" spans="1:20" x14ac:dyDescent="0.25">
      <c r="A60" s="129"/>
      <c r="B60" s="130"/>
      <c r="C60" s="130"/>
      <c r="D60" s="130"/>
      <c r="E60" s="131"/>
      <c r="F60" s="129"/>
      <c r="G60" s="130"/>
      <c r="H60" s="130"/>
      <c r="I60" s="130"/>
      <c r="J60" s="131"/>
      <c r="K60" s="129"/>
      <c r="L60" s="130"/>
      <c r="M60" s="130"/>
      <c r="N60" s="130"/>
      <c r="O60" s="131"/>
      <c r="P60" s="129"/>
      <c r="Q60" s="130"/>
      <c r="R60" s="130"/>
      <c r="S60" s="130"/>
      <c r="T60" s="131"/>
    </row>
    <row r="61" spans="1:20" x14ac:dyDescent="0.25">
      <c r="A61" s="129"/>
      <c r="B61" s="130"/>
      <c r="C61" s="130"/>
      <c r="D61" s="130"/>
      <c r="E61" s="131"/>
      <c r="F61" s="129"/>
      <c r="G61" s="130"/>
      <c r="H61" s="130"/>
      <c r="I61" s="130"/>
      <c r="J61" s="131"/>
      <c r="K61" s="129"/>
      <c r="L61" s="130"/>
      <c r="M61" s="130"/>
      <c r="N61" s="130"/>
      <c r="O61" s="131"/>
      <c r="P61" s="129"/>
      <c r="Q61" s="130"/>
      <c r="R61" s="130"/>
      <c r="S61" s="130"/>
      <c r="T61" s="131"/>
    </row>
    <row r="62" spans="1:20" x14ac:dyDescent="0.25">
      <c r="A62" s="129"/>
      <c r="B62" s="130"/>
      <c r="C62" s="130"/>
      <c r="D62" s="130"/>
      <c r="E62" s="131"/>
      <c r="F62" s="129"/>
      <c r="G62" s="130"/>
      <c r="H62" s="130"/>
      <c r="I62" s="130"/>
      <c r="J62" s="131"/>
      <c r="K62" s="129"/>
      <c r="L62" s="130"/>
      <c r="M62" s="130"/>
      <c r="N62" s="130"/>
      <c r="O62" s="131"/>
      <c r="P62" s="129"/>
      <c r="Q62" s="130"/>
      <c r="R62" s="130"/>
      <c r="S62" s="130"/>
      <c r="T62" s="131"/>
    </row>
    <row r="63" spans="1:20" x14ac:dyDescent="0.25">
      <c r="A63" s="129"/>
      <c r="B63" s="130"/>
      <c r="C63" s="130"/>
      <c r="D63" s="130"/>
      <c r="E63" s="131"/>
      <c r="F63" s="129"/>
      <c r="G63" s="130"/>
      <c r="H63" s="130"/>
      <c r="I63" s="130"/>
      <c r="J63" s="131"/>
      <c r="K63" s="129"/>
      <c r="L63" s="130"/>
      <c r="M63" s="130"/>
      <c r="N63" s="130"/>
      <c r="O63" s="131"/>
      <c r="P63" s="129"/>
      <c r="Q63" s="130"/>
      <c r="R63" s="130"/>
      <c r="S63" s="130"/>
      <c r="T63" s="131"/>
    </row>
    <row r="64" spans="1:20" x14ac:dyDescent="0.25">
      <c r="A64" s="129"/>
      <c r="B64" s="130"/>
      <c r="C64" s="130"/>
      <c r="D64" s="130"/>
      <c r="E64" s="131"/>
      <c r="F64" s="129"/>
      <c r="G64" s="130"/>
      <c r="H64" s="130"/>
      <c r="I64" s="130"/>
      <c r="J64" s="131"/>
      <c r="K64" s="129"/>
      <c r="L64" s="130"/>
      <c r="M64" s="130"/>
      <c r="N64" s="130"/>
      <c r="O64" s="131"/>
      <c r="P64" s="129"/>
      <c r="Q64" s="130"/>
      <c r="R64" s="130"/>
      <c r="S64" s="130"/>
      <c r="T64" s="131"/>
    </row>
    <row r="65" spans="1:20" x14ac:dyDescent="0.25">
      <c r="A65" s="129"/>
      <c r="B65" s="130"/>
      <c r="C65" s="130"/>
      <c r="D65" s="130"/>
      <c r="E65" s="131"/>
      <c r="F65" s="129"/>
      <c r="G65" s="130"/>
      <c r="H65" s="130"/>
      <c r="I65" s="130"/>
      <c r="J65" s="131"/>
      <c r="K65" s="129"/>
      <c r="L65" s="130"/>
      <c r="M65" s="130"/>
      <c r="N65" s="130"/>
      <c r="O65" s="131"/>
      <c r="P65" s="129"/>
      <c r="Q65" s="130"/>
      <c r="R65" s="130"/>
      <c r="S65" s="130"/>
      <c r="T65" s="131"/>
    </row>
    <row r="66" spans="1:20" ht="16.8" x14ac:dyDescent="0.3">
      <c r="A66" s="102" t="s">
        <v>65</v>
      </c>
      <c r="B66" s="103"/>
      <c r="C66" s="103"/>
      <c r="D66" s="103"/>
      <c r="E66" s="104"/>
      <c r="F66" s="136" t="str">
        <f>IF(A56=0," ",(RSQ(A56:A65,F56:F65)))</f>
        <v xml:space="preserve"> </v>
      </c>
      <c r="G66" s="137"/>
      <c r="H66" s="137"/>
      <c r="I66" s="137"/>
      <c r="J66" s="138"/>
      <c r="K66" s="38"/>
      <c r="L66" s="25"/>
      <c r="M66" s="25"/>
      <c r="N66" s="25"/>
      <c r="O66" s="26"/>
      <c r="P66" s="136" t="str">
        <f>IF(K56=0," ",(RSQ(K56:K65,P56:P65)))</f>
        <v xml:space="preserve"> </v>
      </c>
      <c r="Q66" s="137"/>
      <c r="R66" s="137"/>
      <c r="S66" s="137"/>
      <c r="T66" s="138"/>
    </row>
    <row r="67" spans="1:20" x14ac:dyDescent="0.25">
      <c r="B67" s="4"/>
      <c r="C67" s="4"/>
      <c r="D67" s="4"/>
    </row>
  </sheetData>
  <sheetProtection algorithmName="SHA-512" hashValue="W+qbzZwy4gS6aZKxjQljET719byGjCBEpkWAev83PmmAgrZ1j9EBvU1BkBR6l6wBN0zEF2xAEbYZPF5bcFYzRw==" saltValue="LJBDt6Z3cXaATKct/GCyMw==" spinCount="100000" sheet="1" objects="1" scenarios="1"/>
  <mergeCells count="113">
    <mergeCell ref="A65:E65"/>
    <mergeCell ref="F65:J65"/>
    <mergeCell ref="K65:O65"/>
    <mergeCell ref="P65:T65"/>
    <mergeCell ref="A66:E66"/>
    <mergeCell ref="F66:J66"/>
    <mergeCell ref="P66:T66"/>
    <mergeCell ref="A63:E63"/>
    <mergeCell ref="F63:J63"/>
    <mergeCell ref="K63:O63"/>
    <mergeCell ref="P63:T63"/>
    <mergeCell ref="A64:E64"/>
    <mergeCell ref="F64:J64"/>
    <mergeCell ref="K64:O64"/>
    <mergeCell ref="P64:T64"/>
    <mergeCell ref="A61:E61"/>
    <mergeCell ref="F61:J61"/>
    <mergeCell ref="K61:O61"/>
    <mergeCell ref="P61:T61"/>
    <mergeCell ref="A62:E62"/>
    <mergeCell ref="F62:J62"/>
    <mergeCell ref="K62:O62"/>
    <mergeCell ref="P62:T62"/>
    <mergeCell ref="A59:E59"/>
    <mergeCell ref="F59:J59"/>
    <mergeCell ref="K59:O59"/>
    <mergeCell ref="P59:T59"/>
    <mergeCell ref="A60:E60"/>
    <mergeCell ref="F60:J60"/>
    <mergeCell ref="K60:O60"/>
    <mergeCell ref="P60:T60"/>
    <mergeCell ref="A57:E57"/>
    <mergeCell ref="F57:J57"/>
    <mergeCell ref="K57:O57"/>
    <mergeCell ref="P57:T57"/>
    <mergeCell ref="A58:E58"/>
    <mergeCell ref="F58:J58"/>
    <mergeCell ref="K58:O58"/>
    <mergeCell ref="P58:T58"/>
    <mergeCell ref="A55:E55"/>
    <mergeCell ref="F55:J55"/>
    <mergeCell ref="K55:O55"/>
    <mergeCell ref="P55:T55"/>
    <mergeCell ref="A56:E56"/>
    <mergeCell ref="F56:J56"/>
    <mergeCell ref="K56:O56"/>
    <mergeCell ref="P56:T56"/>
    <mergeCell ref="A46:E46"/>
    <mergeCell ref="F48:T48"/>
    <mergeCell ref="F49:T49"/>
    <mergeCell ref="A50:T50"/>
    <mergeCell ref="A54:J54"/>
    <mergeCell ref="K54:T54"/>
    <mergeCell ref="A44:E44"/>
    <mergeCell ref="F44:G44"/>
    <mergeCell ref="K44:L44"/>
    <mergeCell ref="P44:Q44"/>
    <mergeCell ref="A45:E45"/>
    <mergeCell ref="F45:G45"/>
    <mergeCell ref="K45:L45"/>
    <mergeCell ref="A42:E42"/>
    <mergeCell ref="F42:G42"/>
    <mergeCell ref="K42:L42"/>
    <mergeCell ref="A43:E43"/>
    <mergeCell ref="F43:G43"/>
    <mergeCell ref="K43:L43"/>
    <mergeCell ref="A40:E40"/>
    <mergeCell ref="F40:G40"/>
    <mergeCell ref="K40:L40"/>
    <mergeCell ref="A41:E41"/>
    <mergeCell ref="F41:G41"/>
    <mergeCell ref="K41:L41"/>
    <mergeCell ref="A38:E38"/>
    <mergeCell ref="F38:G38"/>
    <mergeCell ref="K38:L38"/>
    <mergeCell ref="A39:E39"/>
    <mergeCell ref="F39:G39"/>
    <mergeCell ref="K39:L39"/>
    <mergeCell ref="A35:E35"/>
    <mergeCell ref="F35:G35"/>
    <mergeCell ref="A37:E37"/>
    <mergeCell ref="F37:J37"/>
    <mergeCell ref="K37:O37"/>
    <mergeCell ref="K35:O35"/>
    <mergeCell ref="P37:T37"/>
    <mergeCell ref="A33:E33"/>
    <mergeCell ref="F33:G33"/>
    <mergeCell ref="K33:O33"/>
    <mergeCell ref="P33:Q33"/>
    <mergeCell ref="A34:E34"/>
    <mergeCell ref="F34:G34"/>
    <mergeCell ref="K34:O34"/>
    <mergeCell ref="P34:Q34"/>
    <mergeCell ref="P35:Q35"/>
    <mergeCell ref="A32:E32"/>
    <mergeCell ref="F32:G32"/>
    <mergeCell ref="P32:Q32"/>
    <mergeCell ref="G20:T20"/>
    <mergeCell ref="G22:T22"/>
    <mergeCell ref="G23:T23"/>
    <mergeCell ref="G25:T25"/>
    <mergeCell ref="G26:T26"/>
    <mergeCell ref="A30:E30"/>
    <mergeCell ref="F30:J30"/>
    <mergeCell ref="F1:T1"/>
    <mergeCell ref="G14:T14"/>
    <mergeCell ref="G16:T16"/>
    <mergeCell ref="G17:T17"/>
    <mergeCell ref="G18:T18"/>
    <mergeCell ref="G19:T19"/>
    <mergeCell ref="A31:E31"/>
    <mergeCell ref="F31:G31"/>
    <mergeCell ref="P31:Q31"/>
  </mergeCells>
  <pageMargins left="0.9055118110236221" right="0.47244094488188981" top="1.3779527559055118" bottom="0.78740157480314965" header="0.31496062992125984" footer="0.31496062992125984"/>
  <pageSetup paperSize="9" orientation="portrait" verticalDpi="1200" r:id="rId1"/>
  <headerFooter>
    <oddHeader xml:space="preserve">&amp;L&amp;G&amp;R&amp;12Formulario di verifica dell'ermeticità all'aria
Versione MZ 2024.3
</oddHeader>
    <oddFooter>&amp;R Pagina &amp;P</oddFooter>
  </headerFooter>
  <rowBreaks count="1" manualBreakCount="1">
    <brk id="49" max="16383" man="1"/>
  </rowBreaks>
  <drawing r:id="rId2"/>
  <legacyDrawingHF r:id="rId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Foglio23">
    <tabColor rgb="FFFFC000"/>
  </sheetPr>
  <dimension ref="A1:C124"/>
  <sheetViews>
    <sheetView view="pageLayout" zoomScaleNormal="100" workbookViewId="0">
      <selection activeCell="T6" sqref="T6"/>
    </sheetView>
  </sheetViews>
  <sheetFormatPr baseColWidth="10" defaultColWidth="11.44140625" defaultRowHeight="13.8" x14ac:dyDescent="0.25"/>
  <cols>
    <col min="1" max="1" width="52.88671875" style="1" customWidth="1"/>
    <col min="2" max="2" width="26.109375" style="1" customWidth="1"/>
    <col min="3" max="3" width="5" style="1" customWidth="1"/>
    <col min="4" max="16384" width="11.44140625" style="1"/>
  </cols>
  <sheetData>
    <row r="1" spans="1:3" ht="22.8" x14ac:dyDescent="0.4">
      <c r="A1" s="2" t="s">
        <v>127</v>
      </c>
    </row>
    <row r="2" spans="1:3" ht="12" customHeight="1" x14ac:dyDescent="0.25">
      <c r="C2" s="37" t="s">
        <v>18</v>
      </c>
    </row>
    <row r="3" spans="1:3" s="13" customFormat="1" ht="35.25" customHeight="1" x14ac:dyDescent="0.3">
      <c r="A3" s="11" t="s">
        <v>128</v>
      </c>
      <c r="B3" s="67" t="s">
        <v>118</v>
      </c>
      <c r="C3" s="12" t="s">
        <v>5</v>
      </c>
    </row>
    <row r="4" spans="1:3" s="13" customFormat="1" ht="26.4" x14ac:dyDescent="0.25">
      <c r="A4" s="65" t="s">
        <v>129</v>
      </c>
      <c r="B4" s="14" t="s">
        <v>46</v>
      </c>
      <c r="C4" s="33"/>
    </row>
    <row r="5" spans="1:3" s="13" customFormat="1" ht="66" x14ac:dyDescent="0.3">
      <c r="A5" s="15" t="s">
        <v>130</v>
      </c>
      <c r="B5" s="15" t="s">
        <v>131</v>
      </c>
      <c r="C5" s="33"/>
    </row>
    <row r="6" spans="1:3" s="13" customFormat="1" x14ac:dyDescent="0.25">
      <c r="A6" s="64" t="s">
        <v>132</v>
      </c>
      <c r="B6" s="14" t="s">
        <v>133</v>
      </c>
      <c r="C6" s="33"/>
    </row>
    <row r="7" spans="1:3" s="13" customFormat="1" x14ac:dyDescent="0.3">
      <c r="A7" s="14" t="s">
        <v>134</v>
      </c>
      <c r="B7" s="14" t="s">
        <v>46</v>
      </c>
      <c r="C7" s="33"/>
    </row>
    <row r="8" spans="1:3" s="13" customFormat="1" ht="26.4" x14ac:dyDescent="0.3">
      <c r="A8" s="15" t="s">
        <v>135</v>
      </c>
      <c r="B8" s="14" t="s">
        <v>133</v>
      </c>
      <c r="C8" s="33"/>
    </row>
    <row r="9" spans="1:3" s="13" customFormat="1" ht="26.4" x14ac:dyDescent="0.3">
      <c r="A9" s="15" t="s">
        <v>136</v>
      </c>
      <c r="B9" s="68" t="s">
        <v>46</v>
      </c>
      <c r="C9" s="33"/>
    </row>
    <row r="10" spans="1:3" s="13" customFormat="1" x14ac:dyDescent="0.25">
      <c r="A10" s="64" t="s">
        <v>137</v>
      </c>
      <c r="B10" s="14" t="s">
        <v>138</v>
      </c>
      <c r="C10" s="33"/>
    </row>
    <row r="11" spans="1:3" s="13" customFormat="1" x14ac:dyDescent="0.3">
      <c r="A11" s="14" t="s">
        <v>58</v>
      </c>
      <c r="B11" s="14" t="s">
        <v>46</v>
      </c>
      <c r="C11" s="33"/>
    </row>
    <row r="12" spans="1:3" s="13" customFormat="1" x14ac:dyDescent="0.25">
      <c r="A12" s="64" t="s">
        <v>139</v>
      </c>
      <c r="B12" s="14" t="s">
        <v>138</v>
      </c>
      <c r="C12" s="33"/>
    </row>
    <row r="13" spans="1:3" s="13" customFormat="1" ht="26.4" x14ac:dyDescent="0.25">
      <c r="A13" s="65" t="s">
        <v>140</v>
      </c>
      <c r="B13" s="15" t="s">
        <v>119</v>
      </c>
      <c r="C13" s="33"/>
    </row>
    <row r="14" spans="1:3" s="13" customFormat="1" x14ac:dyDescent="0.25">
      <c r="A14" s="64" t="s">
        <v>141</v>
      </c>
      <c r="B14" s="14" t="s">
        <v>138</v>
      </c>
      <c r="C14" s="33"/>
    </row>
    <row r="15" spans="1:3" s="13" customFormat="1" x14ac:dyDescent="0.3">
      <c r="A15" s="14" t="s">
        <v>142</v>
      </c>
      <c r="B15" s="14" t="s">
        <v>46</v>
      </c>
      <c r="C15" s="33"/>
    </row>
    <row r="16" spans="1:3" s="13" customFormat="1" x14ac:dyDescent="0.3">
      <c r="A16" s="15" t="s">
        <v>56</v>
      </c>
      <c r="B16" s="14" t="s">
        <v>102</v>
      </c>
      <c r="C16" s="33"/>
    </row>
    <row r="17" spans="1:3" s="13" customFormat="1" x14ac:dyDescent="0.25">
      <c r="A17" s="64" t="s">
        <v>143</v>
      </c>
      <c r="B17" s="14" t="s">
        <v>102</v>
      </c>
      <c r="C17" s="33"/>
    </row>
    <row r="18" spans="1:3" s="13" customFormat="1" x14ac:dyDescent="0.25">
      <c r="A18" s="64" t="s">
        <v>55</v>
      </c>
      <c r="B18" s="15" t="s">
        <v>47</v>
      </c>
      <c r="C18" s="33"/>
    </row>
    <row r="19" spans="1:3" s="13" customFormat="1" ht="26.4" x14ac:dyDescent="0.25">
      <c r="A19" s="65" t="s">
        <v>120</v>
      </c>
      <c r="B19" s="15" t="s">
        <v>46</v>
      </c>
      <c r="C19" s="33"/>
    </row>
    <row r="20" spans="1:3" s="13" customFormat="1" x14ac:dyDescent="0.3">
      <c r="A20" s="15" t="s">
        <v>144</v>
      </c>
      <c r="B20" s="14" t="s">
        <v>138</v>
      </c>
      <c r="C20" s="33"/>
    </row>
    <row r="21" spans="1:3" s="13" customFormat="1" x14ac:dyDescent="0.3">
      <c r="A21" s="14" t="s">
        <v>145</v>
      </c>
      <c r="B21" s="68" t="s">
        <v>102</v>
      </c>
      <c r="C21" s="33"/>
    </row>
    <row r="22" spans="1:3" s="13" customFormat="1" ht="39.6" x14ac:dyDescent="0.3">
      <c r="A22" s="15" t="s">
        <v>146</v>
      </c>
      <c r="B22" s="15" t="s">
        <v>147</v>
      </c>
      <c r="C22" s="33"/>
    </row>
    <row r="23" spans="1:3" s="13" customFormat="1" x14ac:dyDescent="0.3">
      <c r="A23" s="14" t="s">
        <v>148</v>
      </c>
      <c r="B23" s="68" t="s">
        <v>47</v>
      </c>
      <c r="C23" s="33"/>
    </row>
    <row r="24" spans="1:3" s="13" customFormat="1" x14ac:dyDescent="0.3">
      <c r="A24" s="14" t="s">
        <v>57</v>
      </c>
      <c r="B24" s="68" t="s">
        <v>47</v>
      </c>
      <c r="C24" s="33"/>
    </row>
    <row r="25" spans="1:3" s="13" customFormat="1" x14ac:dyDescent="0.3">
      <c r="A25" s="14" t="s">
        <v>149</v>
      </c>
      <c r="B25" s="68" t="s">
        <v>47</v>
      </c>
      <c r="C25" s="33"/>
    </row>
    <row r="26" spans="1:3" s="13" customFormat="1" x14ac:dyDescent="0.3">
      <c r="A26" s="14" t="s">
        <v>60</v>
      </c>
      <c r="B26" s="68" t="s">
        <v>46</v>
      </c>
      <c r="C26" s="33"/>
    </row>
    <row r="27" spans="1:3" s="13" customFormat="1" x14ac:dyDescent="0.3">
      <c r="A27" s="14" t="s">
        <v>121</v>
      </c>
      <c r="B27" s="14" t="s">
        <v>138</v>
      </c>
      <c r="C27" s="33"/>
    </row>
    <row r="28" spans="1:3" s="13" customFormat="1" x14ac:dyDescent="0.3">
      <c r="A28" s="14" t="s">
        <v>150</v>
      </c>
      <c r="B28" s="14" t="s">
        <v>46</v>
      </c>
      <c r="C28" s="33"/>
    </row>
    <row r="29" spans="1:3" s="13" customFormat="1" x14ac:dyDescent="0.3">
      <c r="A29" s="14" t="s">
        <v>151</v>
      </c>
      <c r="B29" s="14" t="s">
        <v>102</v>
      </c>
      <c r="C29" s="33"/>
    </row>
    <row r="30" spans="1:3" s="13" customFormat="1" x14ac:dyDescent="0.3">
      <c r="A30" s="14" t="s">
        <v>152</v>
      </c>
      <c r="B30" s="14" t="s">
        <v>138</v>
      </c>
      <c r="C30" s="33"/>
    </row>
    <row r="31" spans="1:3" s="13" customFormat="1" x14ac:dyDescent="0.3">
      <c r="A31" s="14" t="s">
        <v>153</v>
      </c>
      <c r="B31" s="14" t="s">
        <v>138</v>
      </c>
      <c r="C31" s="33"/>
    </row>
    <row r="32" spans="1:3" s="13" customFormat="1" x14ac:dyDescent="0.3">
      <c r="A32" s="15" t="s">
        <v>154</v>
      </c>
      <c r="B32" s="14" t="s">
        <v>138</v>
      </c>
      <c r="C32" s="33"/>
    </row>
    <row r="33" spans="1:3" s="13" customFormat="1" ht="18" customHeight="1" x14ac:dyDescent="0.3">
      <c r="A33" s="6" t="s">
        <v>155</v>
      </c>
      <c r="B33" s="16"/>
      <c r="C33" s="139"/>
    </row>
    <row r="34" spans="1:3" s="13" customFormat="1" ht="60" customHeight="1" x14ac:dyDescent="0.25">
      <c r="A34" s="7"/>
      <c r="B34" s="8" t="s">
        <v>156</v>
      </c>
      <c r="C34" s="140"/>
    </row>
    <row r="35" spans="1:3" s="13" customFormat="1" ht="18" customHeight="1" x14ac:dyDescent="0.25">
      <c r="A35" s="7"/>
      <c r="B35" s="7"/>
      <c r="C35" s="140"/>
    </row>
    <row r="36" spans="1:3" s="13" customFormat="1" ht="18" customHeight="1" x14ac:dyDescent="0.25">
      <c r="A36" s="7"/>
      <c r="B36" s="7"/>
      <c r="C36" s="140"/>
    </row>
    <row r="37" spans="1:3" s="13" customFormat="1" ht="18" customHeight="1" x14ac:dyDescent="0.25">
      <c r="A37" s="7"/>
      <c r="B37" s="9" t="s">
        <v>157</v>
      </c>
      <c r="C37" s="140"/>
    </row>
    <row r="38" spans="1:3" s="13" customFormat="1" ht="18" customHeight="1" x14ac:dyDescent="0.25">
      <c r="A38" s="7"/>
      <c r="B38" s="7"/>
      <c r="C38" s="140"/>
    </row>
    <row r="39" spans="1:3" s="13" customFormat="1" ht="18" customHeight="1" x14ac:dyDescent="0.25">
      <c r="A39" s="10"/>
      <c r="B39" s="10"/>
      <c r="C39" s="141"/>
    </row>
    <row r="40" spans="1:3" s="13" customFormat="1" ht="18" customHeight="1" x14ac:dyDescent="0.3">
      <c r="A40" s="15" t="s">
        <v>122</v>
      </c>
      <c r="B40" s="69" t="s">
        <v>46</v>
      </c>
      <c r="C40" s="33"/>
    </row>
    <row r="41" spans="1:3" x14ac:dyDescent="0.25">
      <c r="A41" s="15" t="s">
        <v>158</v>
      </c>
      <c r="B41" s="69" t="s">
        <v>46</v>
      </c>
      <c r="C41" s="33"/>
    </row>
    <row r="42" spans="1:3" ht="26.4" x14ac:dyDescent="0.25">
      <c r="A42" s="15" t="s">
        <v>159</v>
      </c>
      <c r="B42" s="69" t="s">
        <v>160</v>
      </c>
      <c r="C42" s="33"/>
    </row>
    <row r="43" spans="1:3" ht="26.4" x14ac:dyDescent="0.25">
      <c r="A43" s="15" t="s">
        <v>161</v>
      </c>
      <c r="B43" s="69" t="s">
        <v>103</v>
      </c>
      <c r="C43" s="33"/>
    </row>
    <row r="44" spans="1:3" ht="26.4" x14ac:dyDescent="0.25">
      <c r="A44" s="15" t="s">
        <v>162</v>
      </c>
      <c r="B44" s="69" t="s">
        <v>103</v>
      </c>
      <c r="C44" s="33"/>
    </row>
    <row r="45" spans="1:3" x14ac:dyDescent="0.25">
      <c r="A45" s="15" t="s">
        <v>163</v>
      </c>
      <c r="B45" s="68" t="s">
        <v>102</v>
      </c>
      <c r="C45" s="33"/>
    </row>
    <row r="46" spans="1:3" ht="54" customHeight="1" x14ac:dyDescent="0.25">
      <c r="A46" s="142" t="s">
        <v>164</v>
      </c>
      <c r="B46" s="143"/>
      <c r="C46" s="144"/>
    </row>
    <row r="47" spans="1:3" ht="33" customHeight="1" x14ac:dyDescent="0.25">
      <c r="A47" s="142" t="s">
        <v>165</v>
      </c>
      <c r="B47" s="143"/>
      <c r="C47" s="144"/>
    </row>
    <row r="48" spans="1:3" ht="45.75" customHeight="1" x14ac:dyDescent="0.25">
      <c r="A48" s="142" t="s">
        <v>166</v>
      </c>
      <c r="B48" s="143"/>
      <c r="C48" s="144"/>
    </row>
    <row r="49" spans="1:3" x14ac:dyDescent="0.25">
      <c r="A49" s="148"/>
      <c r="B49" s="148"/>
      <c r="C49" s="148"/>
    </row>
    <row r="50" spans="1:3" x14ac:dyDescent="0.25">
      <c r="A50" s="97" t="s">
        <v>123</v>
      </c>
      <c r="B50" s="148"/>
      <c r="C50" s="98"/>
    </row>
    <row r="51" spans="1:3" x14ac:dyDescent="0.25">
      <c r="A51" s="97" t="s">
        <v>167</v>
      </c>
      <c r="B51" s="148"/>
      <c r="C51" s="98"/>
    </row>
    <row r="52" spans="1:3" ht="42" customHeight="1" x14ac:dyDescent="0.25">
      <c r="A52" s="142" t="s">
        <v>207</v>
      </c>
      <c r="B52" s="143"/>
      <c r="C52" s="144"/>
    </row>
    <row r="53" spans="1:3" x14ac:dyDescent="0.25">
      <c r="A53" s="97" t="s">
        <v>168</v>
      </c>
      <c r="B53" s="148"/>
      <c r="C53" s="98"/>
    </row>
    <row r="54" spans="1:3" ht="28.5" customHeight="1" x14ac:dyDescent="0.25">
      <c r="A54" s="149" t="s">
        <v>206</v>
      </c>
      <c r="B54" s="150"/>
      <c r="C54" s="151"/>
    </row>
    <row r="55" spans="1:3" ht="14.25" customHeight="1" x14ac:dyDescent="0.25">
      <c r="A55" s="4"/>
      <c r="B55" s="4"/>
      <c r="C55" s="4"/>
    </row>
    <row r="56" spans="1:3" ht="54" customHeight="1" x14ac:dyDescent="0.25">
      <c r="A56" s="145" t="s">
        <v>169</v>
      </c>
      <c r="B56" s="146"/>
      <c r="C56" s="147"/>
    </row>
    <row r="57" spans="1:3" x14ac:dyDescent="0.25">
      <c r="A57" s="4"/>
      <c r="B57" s="4"/>
      <c r="C57" s="4"/>
    </row>
    <row r="58" spans="1:3" x14ac:dyDescent="0.25">
      <c r="A58" s="4"/>
      <c r="B58" s="4"/>
      <c r="C58" s="4"/>
    </row>
    <row r="59" spans="1:3" x14ac:dyDescent="0.25">
      <c r="A59" s="4"/>
      <c r="B59" s="4"/>
      <c r="C59" s="4"/>
    </row>
    <row r="60" spans="1:3" x14ac:dyDescent="0.25">
      <c r="A60" s="4"/>
      <c r="B60" s="4"/>
      <c r="C60" s="4"/>
    </row>
    <row r="61" spans="1:3" x14ac:dyDescent="0.25">
      <c r="A61" s="4"/>
      <c r="B61" s="4"/>
      <c r="C61" s="4"/>
    </row>
    <row r="62" spans="1:3" x14ac:dyDescent="0.25">
      <c r="A62" s="4"/>
      <c r="B62" s="4"/>
      <c r="C62" s="4"/>
    </row>
    <row r="63" spans="1:3" x14ac:dyDescent="0.25">
      <c r="A63" s="4"/>
      <c r="B63" s="4"/>
      <c r="C63" s="4"/>
    </row>
    <row r="64" spans="1:3" x14ac:dyDescent="0.25">
      <c r="A64" s="4"/>
      <c r="B64" s="4"/>
      <c r="C64" s="4"/>
    </row>
    <row r="65" spans="1:3" x14ac:dyDescent="0.25">
      <c r="A65" s="4"/>
      <c r="B65" s="4"/>
      <c r="C65" s="4"/>
    </row>
    <row r="66" spans="1:3" x14ac:dyDescent="0.25">
      <c r="A66" s="4"/>
      <c r="B66" s="4"/>
      <c r="C66" s="4"/>
    </row>
    <row r="67" spans="1:3" x14ac:dyDescent="0.25">
      <c r="A67" s="4"/>
      <c r="B67" s="4"/>
      <c r="C67" s="4"/>
    </row>
    <row r="68" spans="1:3" x14ac:dyDescent="0.25">
      <c r="A68" s="4"/>
      <c r="B68" s="4"/>
      <c r="C68" s="4"/>
    </row>
    <row r="69" spans="1:3" x14ac:dyDescent="0.25">
      <c r="A69" s="4"/>
      <c r="B69" s="4"/>
      <c r="C69" s="4"/>
    </row>
    <row r="70" spans="1:3" x14ac:dyDescent="0.25">
      <c r="A70" s="4"/>
      <c r="B70" s="4"/>
      <c r="C70" s="4"/>
    </row>
    <row r="71" spans="1:3" x14ac:dyDescent="0.25">
      <c r="A71" s="4"/>
      <c r="B71" s="4"/>
      <c r="C71" s="4"/>
    </row>
    <row r="72" spans="1:3" x14ac:dyDescent="0.25">
      <c r="A72" s="4"/>
      <c r="B72" s="4"/>
      <c r="C72" s="4"/>
    </row>
    <row r="73" spans="1:3" x14ac:dyDescent="0.25">
      <c r="A73" s="4"/>
      <c r="B73" s="4"/>
      <c r="C73" s="4"/>
    </row>
    <row r="74" spans="1:3" x14ac:dyDescent="0.25">
      <c r="A74" s="4"/>
      <c r="B74" s="4"/>
      <c r="C74" s="4"/>
    </row>
    <row r="75" spans="1:3" x14ac:dyDescent="0.25">
      <c r="A75" s="4"/>
      <c r="B75" s="4"/>
      <c r="C75" s="4"/>
    </row>
    <row r="76" spans="1:3" x14ac:dyDescent="0.25">
      <c r="A76" s="4"/>
      <c r="B76" s="4"/>
      <c r="C76" s="4"/>
    </row>
    <row r="77" spans="1:3" x14ac:dyDescent="0.25">
      <c r="A77" s="4"/>
      <c r="B77" s="4"/>
      <c r="C77" s="4"/>
    </row>
    <row r="78" spans="1:3" x14ac:dyDescent="0.25">
      <c r="A78" s="4"/>
      <c r="B78" s="4"/>
      <c r="C78" s="4"/>
    </row>
    <row r="79" spans="1:3" x14ac:dyDescent="0.25">
      <c r="A79" s="4"/>
      <c r="B79" s="4"/>
      <c r="C79" s="4"/>
    </row>
    <row r="80" spans="1:3" x14ac:dyDescent="0.25">
      <c r="A80" s="4"/>
      <c r="B80" s="4"/>
      <c r="C80" s="4"/>
    </row>
    <row r="81" spans="1:3" x14ac:dyDescent="0.25">
      <c r="A81" s="4"/>
      <c r="B81" s="4"/>
      <c r="C81" s="4"/>
    </row>
    <row r="82" spans="1:3" x14ac:dyDescent="0.25">
      <c r="A82" s="4"/>
      <c r="B82" s="4"/>
      <c r="C82" s="4"/>
    </row>
    <row r="83" spans="1:3" x14ac:dyDescent="0.25">
      <c r="A83" s="4"/>
      <c r="B83" s="4"/>
      <c r="C83" s="4"/>
    </row>
    <row r="84" spans="1:3" x14ac:dyDescent="0.25">
      <c r="A84" s="4"/>
      <c r="B84" s="4"/>
      <c r="C84" s="4"/>
    </row>
    <row r="85" spans="1:3" x14ac:dyDescent="0.25">
      <c r="A85" s="4"/>
      <c r="B85" s="4"/>
      <c r="C85" s="4"/>
    </row>
    <row r="86" spans="1:3" x14ac:dyDescent="0.25">
      <c r="A86" s="4"/>
      <c r="B86" s="4"/>
      <c r="C86" s="4"/>
    </row>
    <row r="87" spans="1:3" x14ac:dyDescent="0.25">
      <c r="A87" s="4"/>
      <c r="B87" s="4"/>
      <c r="C87" s="4"/>
    </row>
    <row r="88" spans="1:3" x14ac:dyDescent="0.25">
      <c r="A88" s="4"/>
      <c r="B88" s="4"/>
      <c r="C88" s="4"/>
    </row>
    <row r="89" spans="1:3" x14ac:dyDescent="0.25">
      <c r="A89" s="4"/>
      <c r="B89" s="4"/>
      <c r="C89" s="4"/>
    </row>
    <row r="90" spans="1:3" x14ac:dyDescent="0.25">
      <c r="A90" s="4"/>
      <c r="B90" s="4"/>
      <c r="C90" s="4"/>
    </row>
    <row r="91" spans="1:3" x14ac:dyDescent="0.25">
      <c r="A91" s="4"/>
      <c r="B91" s="4"/>
      <c r="C91" s="4"/>
    </row>
    <row r="92" spans="1:3" x14ac:dyDescent="0.25">
      <c r="A92" s="4"/>
      <c r="B92" s="4"/>
      <c r="C92" s="4"/>
    </row>
    <row r="93" spans="1:3" x14ac:dyDescent="0.25">
      <c r="A93" s="4"/>
      <c r="B93" s="4"/>
      <c r="C93" s="4"/>
    </row>
    <row r="94" spans="1:3" x14ac:dyDescent="0.25">
      <c r="A94" s="4"/>
      <c r="B94" s="4"/>
      <c r="C94" s="4"/>
    </row>
    <row r="95" spans="1:3" x14ac:dyDescent="0.25">
      <c r="A95" s="4"/>
      <c r="B95" s="4"/>
      <c r="C95" s="4"/>
    </row>
    <row r="96" spans="1:3" x14ac:dyDescent="0.25">
      <c r="A96" s="4"/>
      <c r="B96" s="4"/>
      <c r="C96" s="4"/>
    </row>
    <row r="97" spans="1:3" x14ac:dyDescent="0.25">
      <c r="A97" s="4"/>
      <c r="B97" s="4"/>
      <c r="C97" s="4"/>
    </row>
    <row r="98" spans="1:3" x14ac:dyDescent="0.25">
      <c r="A98" s="4"/>
      <c r="B98" s="4"/>
      <c r="C98" s="4"/>
    </row>
    <row r="99" spans="1:3" x14ac:dyDescent="0.25">
      <c r="A99" s="4"/>
      <c r="B99" s="4"/>
      <c r="C99" s="4"/>
    </row>
    <row r="100" spans="1:3" x14ac:dyDescent="0.25">
      <c r="A100" s="4"/>
      <c r="B100" s="4"/>
      <c r="C100" s="4"/>
    </row>
    <row r="101" spans="1:3" x14ac:dyDescent="0.25">
      <c r="A101" s="4"/>
      <c r="B101" s="4"/>
      <c r="C101" s="4"/>
    </row>
    <row r="102" spans="1:3" x14ac:dyDescent="0.25">
      <c r="A102" s="4"/>
      <c r="B102" s="4"/>
      <c r="C102" s="4"/>
    </row>
    <row r="103" spans="1:3" x14ac:dyDescent="0.25">
      <c r="A103" s="4"/>
      <c r="B103" s="4"/>
      <c r="C103" s="4"/>
    </row>
    <row r="104" spans="1:3" x14ac:dyDescent="0.25">
      <c r="A104" s="4"/>
      <c r="B104" s="4"/>
      <c r="C104" s="4"/>
    </row>
    <row r="105" spans="1:3" x14ac:dyDescent="0.25">
      <c r="A105" s="4"/>
      <c r="B105" s="4"/>
      <c r="C105" s="4"/>
    </row>
    <row r="106" spans="1:3" x14ac:dyDescent="0.25">
      <c r="A106" s="4"/>
      <c r="B106" s="4"/>
      <c r="C106" s="4"/>
    </row>
    <row r="107" spans="1:3" x14ac:dyDescent="0.25">
      <c r="A107" s="4"/>
      <c r="B107" s="4"/>
      <c r="C107" s="4"/>
    </row>
    <row r="108" spans="1:3" x14ac:dyDescent="0.25">
      <c r="A108" s="4"/>
      <c r="B108" s="4"/>
      <c r="C108" s="4"/>
    </row>
    <row r="109" spans="1:3" x14ac:dyDescent="0.25">
      <c r="A109" s="4"/>
      <c r="B109" s="4"/>
      <c r="C109" s="4"/>
    </row>
    <row r="110" spans="1:3" x14ac:dyDescent="0.25">
      <c r="A110" s="4"/>
      <c r="B110" s="4"/>
      <c r="C110" s="4"/>
    </row>
    <row r="111" spans="1:3" x14ac:dyDescent="0.25">
      <c r="A111" s="4"/>
      <c r="B111" s="4"/>
      <c r="C111" s="4"/>
    </row>
    <row r="112" spans="1:3" x14ac:dyDescent="0.25">
      <c r="A112" s="4"/>
      <c r="B112" s="4"/>
      <c r="C112" s="4"/>
    </row>
    <row r="113" spans="1:3" x14ac:dyDescent="0.25">
      <c r="A113" s="4"/>
      <c r="B113" s="4"/>
      <c r="C113" s="4"/>
    </row>
    <row r="114" spans="1:3" x14ac:dyDescent="0.25">
      <c r="A114" s="4"/>
      <c r="B114" s="4"/>
      <c r="C114" s="4"/>
    </row>
    <row r="115" spans="1:3" x14ac:dyDescent="0.25">
      <c r="A115" s="4"/>
      <c r="B115" s="4"/>
      <c r="C115" s="4"/>
    </row>
    <row r="116" spans="1:3" x14ac:dyDescent="0.25">
      <c r="A116" s="4"/>
      <c r="B116" s="4"/>
      <c r="C116" s="4"/>
    </row>
    <row r="117" spans="1:3" x14ac:dyDescent="0.25">
      <c r="A117" s="4"/>
      <c r="B117" s="4"/>
      <c r="C117" s="4"/>
    </row>
    <row r="118" spans="1:3" x14ac:dyDescent="0.25">
      <c r="A118" s="4"/>
      <c r="B118" s="4"/>
      <c r="C118" s="4"/>
    </row>
    <row r="119" spans="1:3" x14ac:dyDescent="0.25">
      <c r="A119" s="4"/>
      <c r="B119" s="4"/>
      <c r="C119" s="4"/>
    </row>
    <row r="120" spans="1:3" x14ac:dyDescent="0.25">
      <c r="A120" s="4"/>
      <c r="B120" s="4"/>
      <c r="C120" s="4"/>
    </row>
    <row r="121" spans="1:3" x14ac:dyDescent="0.25">
      <c r="A121" s="4"/>
      <c r="B121" s="4"/>
      <c r="C121" s="4"/>
    </row>
    <row r="122" spans="1:3" x14ac:dyDescent="0.25">
      <c r="A122" s="4"/>
      <c r="B122" s="4"/>
      <c r="C122" s="4"/>
    </row>
    <row r="123" spans="1:3" x14ac:dyDescent="0.25">
      <c r="B123" s="4"/>
      <c r="C123" s="4"/>
    </row>
    <row r="124" spans="1:3" x14ac:dyDescent="0.25">
      <c r="B124" s="4"/>
      <c r="C124" s="4"/>
    </row>
  </sheetData>
  <sheetProtection algorithmName="SHA-512" hashValue="480CoJMzspNQ+vO/u1TO6xEZ4mvi8nDN/7mYvLH8yrlEVtPq9t2zVHebxYVvm/Ibgs+dfT3fBGMZNz+NW+IK7A==" saltValue="LyMfuAUXqXbAEkW8Uf9t0A==" spinCount="100000" sheet="1" objects="1" scenarios="1"/>
  <mergeCells count="11">
    <mergeCell ref="C33:C39"/>
    <mergeCell ref="A46:C46"/>
    <mergeCell ref="A47:C47"/>
    <mergeCell ref="A56:C56"/>
    <mergeCell ref="A53:C53"/>
    <mergeCell ref="A51:C51"/>
    <mergeCell ref="A48:C48"/>
    <mergeCell ref="A49:C49"/>
    <mergeCell ref="A50:C50"/>
    <mergeCell ref="A52:C52"/>
    <mergeCell ref="A54:C54"/>
  </mergeCells>
  <pageMargins left="0.9055118110236221" right="0.47244094488188981" top="1.3779527559055118" bottom="0.78740157480314965" header="0.31496062992125984" footer="0.31496062992125984"/>
  <pageSetup paperSize="9" orientation="portrait" verticalDpi="1200" r:id="rId1"/>
  <headerFooter>
    <oddHeader xml:space="preserve">&amp;L&amp;G&amp;R&amp;12Formulario di verifica dell'ermeticità all'aria
Versione MZ 2024.3
</oddHeader>
    <oddFooter>&amp;R Pagina &amp;P</oddFooter>
  </headerFooter>
  <rowBreaks count="1" manualBreakCount="1">
    <brk id="32" max="16383" man="1"/>
  </rowBreaks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74B2FE-62C2-4298-93A4-888F867418ED}">
  <sheetPr codeName="Foglio3">
    <tabColor theme="3" tint="0.59999389629810485"/>
  </sheetPr>
  <dimension ref="A1:V25"/>
  <sheetViews>
    <sheetView view="pageLayout" zoomScaleNormal="100" workbookViewId="0">
      <selection activeCell="T6" sqref="T6"/>
    </sheetView>
  </sheetViews>
  <sheetFormatPr baseColWidth="10" defaultColWidth="11.44140625" defaultRowHeight="13.8" x14ac:dyDescent="0.25"/>
  <cols>
    <col min="1" max="1" width="3.5546875" style="1" customWidth="1"/>
    <col min="2" max="2" width="64.6640625" style="1" customWidth="1"/>
    <col min="3" max="14" width="3.109375" style="1" customWidth="1"/>
    <col min="15" max="18" width="3.109375" style="42" customWidth="1"/>
    <col min="19" max="22" width="3.109375" style="1" customWidth="1"/>
    <col min="23" max="26" width="11.44140625" style="1" customWidth="1"/>
    <col min="27" max="16384" width="11.44140625" style="1"/>
  </cols>
  <sheetData>
    <row r="1" spans="1:22" ht="22.5" customHeight="1" x14ac:dyDescent="0.35">
      <c r="A1" s="85" t="s">
        <v>178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93"/>
      <c r="N1" s="93"/>
      <c r="O1" s="93"/>
      <c r="P1" s="93"/>
      <c r="Q1" s="93"/>
      <c r="R1" s="93"/>
      <c r="S1" s="93"/>
      <c r="T1" s="93"/>
      <c r="U1" s="93"/>
      <c r="V1" s="93"/>
    </row>
    <row r="2" spans="1:22" x14ac:dyDescent="0.25">
      <c r="A2" s="94" t="s">
        <v>111</v>
      </c>
      <c r="B2" s="95"/>
      <c r="C2" s="47">
        <v>1</v>
      </c>
      <c r="D2" s="47">
        <v>2</v>
      </c>
      <c r="E2" s="47">
        <v>3</v>
      </c>
      <c r="F2" s="47">
        <v>4</v>
      </c>
      <c r="G2" s="47">
        <v>5</v>
      </c>
      <c r="H2" s="47">
        <v>6</v>
      </c>
      <c r="I2" s="47">
        <v>7</v>
      </c>
      <c r="J2" s="47">
        <v>8</v>
      </c>
      <c r="K2" s="47">
        <v>9</v>
      </c>
      <c r="L2" s="47">
        <v>10</v>
      </c>
      <c r="M2" s="47">
        <v>11</v>
      </c>
      <c r="N2" s="47">
        <v>12</v>
      </c>
      <c r="O2" s="47">
        <v>13</v>
      </c>
      <c r="P2" s="47">
        <v>14</v>
      </c>
      <c r="Q2" s="47">
        <v>15</v>
      </c>
      <c r="R2" s="47">
        <v>16</v>
      </c>
      <c r="S2" s="47">
        <v>17</v>
      </c>
      <c r="T2" s="47">
        <v>18</v>
      </c>
      <c r="U2" s="47">
        <v>19</v>
      </c>
      <c r="V2" s="47">
        <v>20</v>
      </c>
    </row>
    <row r="3" spans="1:22" ht="106.5" customHeight="1" x14ac:dyDescent="0.25">
      <c r="A3" s="99"/>
      <c r="B3" s="100"/>
      <c r="C3" s="48" t="str">
        <f>IF(Riepilogo!$B6=0," ",Riepilogo!$B6)</f>
        <v xml:space="preserve"> </v>
      </c>
      <c r="D3" s="48" t="str">
        <f>IF(Riepilogo!$B7=0," ",Riepilogo!$B7)</f>
        <v xml:space="preserve"> </v>
      </c>
      <c r="E3" s="48" t="str">
        <f>IF(Riepilogo!$B8=0," ",Riepilogo!$B8)</f>
        <v xml:space="preserve"> </v>
      </c>
      <c r="F3" s="48" t="str">
        <f>IF(Riepilogo!$B9=0," ",Riepilogo!$B9)</f>
        <v xml:space="preserve"> </v>
      </c>
      <c r="G3" s="48" t="str">
        <f>IF(Riepilogo!$B10=0," ",Riepilogo!$B10)</f>
        <v xml:space="preserve"> </v>
      </c>
      <c r="H3" s="48" t="str">
        <f>IF(Riepilogo!$B11=0," ",Riepilogo!$B11)</f>
        <v xml:space="preserve"> </v>
      </c>
      <c r="I3" s="48" t="str">
        <f>IF(Riepilogo!$B12=0," ",Riepilogo!$B12)</f>
        <v xml:space="preserve"> </v>
      </c>
      <c r="J3" s="48" t="str">
        <f>IF(Riepilogo!$B13=0," ",Riepilogo!$B13)</f>
        <v xml:space="preserve"> </v>
      </c>
      <c r="K3" s="48" t="str">
        <f>IF(Riepilogo!$B14=0," ",Riepilogo!$B14)</f>
        <v xml:space="preserve"> </v>
      </c>
      <c r="L3" s="48" t="str">
        <f>IF(Riepilogo!$B15=0," ",Riepilogo!$B15)</f>
        <v xml:space="preserve"> </v>
      </c>
      <c r="M3" s="48" t="str">
        <f>IF(Riepilogo!$B16=0," ",Riepilogo!$B16)</f>
        <v xml:space="preserve"> </v>
      </c>
      <c r="N3" s="48" t="str">
        <f>IF(Riepilogo!$B17=0," ",Riepilogo!$B17)</f>
        <v xml:space="preserve"> </v>
      </c>
      <c r="O3" s="48" t="str">
        <f>IF(Riepilogo!$B18=0," ",Riepilogo!$B18)</f>
        <v xml:space="preserve"> </v>
      </c>
      <c r="P3" s="48" t="str">
        <f>IF(Riepilogo!$B19=0," ",Riepilogo!$B19)</f>
        <v xml:space="preserve"> </v>
      </c>
      <c r="Q3" s="48" t="str">
        <f>IF(Riepilogo!$B20=0," ",Riepilogo!$B20)</f>
        <v xml:space="preserve"> </v>
      </c>
      <c r="R3" s="48" t="str">
        <f>IF(Riepilogo!$B21=0," ",Riepilogo!$B21)</f>
        <v xml:space="preserve"> </v>
      </c>
      <c r="S3" s="48" t="str">
        <f>IF(Riepilogo!$B22=0," ",Riepilogo!$B22)</f>
        <v xml:space="preserve"> </v>
      </c>
      <c r="T3" s="48" t="str">
        <f>IF(Riepilogo!$B23=0," ",Riepilogo!$B23)</f>
        <v xml:space="preserve"> </v>
      </c>
      <c r="U3" s="48" t="str">
        <f>IF(Riepilogo!$B24=0," ",Riepilogo!$B24)</f>
        <v xml:space="preserve"> </v>
      </c>
      <c r="V3" s="48" t="str">
        <f>IF(Riepilogo!$B25=0," ",Riepilogo!$B25)</f>
        <v xml:space="preserve"> </v>
      </c>
    </row>
    <row r="4" spans="1:22" x14ac:dyDescent="0.25">
      <c r="A4" s="49" t="s">
        <v>112</v>
      </c>
      <c r="B4" s="50"/>
      <c r="C4" s="51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3"/>
    </row>
    <row r="5" spans="1:22" x14ac:dyDescent="0.25">
      <c r="A5" s="91"/>
      <c r="B5" s="15" t="s">
        <v>177</v>
      </c>
      <c r="C5" s="54" t="str">
        <f>IF('Zona 1'!$F5=""," ",'Zona 1'!$F5)</f>
        <v xml:space="preserve"> </v>
      </c>
      <c r="D5" s="54" t="str">
        <f>IF('Zona 2'!$F5=""," ",'Zona 2'!$F5)</f>
        <v xml:space="preserve"> </v>
      </c>
      <c r="E5" s="54" t="str">
        <f>IF('Zona 3'!$F5=""," ",'Zona 3'!$F5)</f>
        <v xml:space="preserve"> </v>
      </c>
      <c r="F5" s="54" t="str">
        <f>IF('Zona 4'!$F5=""," ",'Zona 4'!$F5)</f>
        <v xml:space="preserve"> </v>
      </c>
      <c r="G5" s="54" t="str">
        <f>IF('Zona 5'!$F5=""," ",'Zona 5'!$F5)</f>
        <v xml:space="preserve"> </v>
      </c>
      <c r="H5" s="54" t="str">
        <f>IF('Zona 6'!$F5=""," ",'Zona 6'!$F5)</f>
        <v xml:space="preserve"> </v>
      </c>
      <c r="I5" s="54" t="str">
        <f>IF('Zona 7'!$F5=""," ",'Zona 7'!$F5)</f>
        <v xml:space="preserve"> </v>
      </c>
      <c r="J5" s="54" t="str">
        <f>IF('Zona 8'!$F5=""," ",'Zona 8'!$F5)</f>
        <v xml:space="preserve"> </v>
      </c>
      <c r="K5" s="54" t="str">
        <f>IF('Zona 9'!$F5=""," ",'Zona 9'!$F5)</f>
        <v xml:space="preserve"> </v>
      </c>
      <c r="L5" s="54" t="str">
        <f>IF('Zona 10'!$F5=""," ",'Zona 10'!$F5)</f>
        <v xml:space="preserve"> </v>
      </c>
      <c r="M5" s="54" t="str">
        <f>IF('Zona 11'!$F5=""," ",'Zona 11'!$F5)</f>
        <v xml:space="preserve"> </v>
      </c>
      <c r="N5" s="54" t="str">
        <f>IF('Zona 12'!$F5=""," ",'Zona 12'!$F5)</f>
        <v xml:space="preserve"> </v>
      </c>
      <c r="O5" s="54" t="str">
        <f>IF('Zona 13'!$F5=""," ",'Zona 13'!$F5)</f>
        <v xml:space="preserve"> </v>
      </c>
      <c r="P5" s="54" t="str">
        <f>IF('Zona 14'!$F5=""," ",'Zona 14'!$F5)</f>
        <v xml:space="preserve"> </v>
      </c>
      <c r="Q5" s="54" t="str">
        <f>IF('Zona 15'!$F5=""," ",'Zona 15'!$F5)</f>
        <v xml:space="preserve"> </v>
      </c>
      <c r="R5" s="54" t="str">
        <f>IF('Zona 16'!$F5=""," ",'Zona 16'!$F5)</f>
        <v xml:space="preserve"> </v>
      </c>
      <c r="S5" s="54" t="str">
        <f>IF('Zona 17'!$F5=""," ",'Zona 17'!$F5)</f>
        <v xml:space="preserve"> </v>
      </c>
      <c r="T5" s="54" t="str">
        <f>IF('Zona 18'!$F5=""," ",'Zona 18'!$F5)</f>
        <v xml:space="preserve"> </v>
      </c>
      <c r="U5" s="54" t="str">
        <f>IF('Zona 19'!$F5=""," ",'Zona 19'!$F5)</f>
        <v xml:space="preserve"> </v>
      </c>
      <c r="V5" s="54" t="str">
        <f>IF('Zona 20'!$F5=""," ",'Zona 20'!$F5)</f>
        <v xml:space="preserve"> </v>
      </c>
    </row>
    <row r="6" spans="1:22" x14ac:dyDescent="0.25">
      <c r="A6" s="96"/>
      <c r="B6" s="15" t="s">
        <v>50</v>
      </c>
      <c r="C6" s="54" t="str">
        <f>IF('Zona 1'!$F6=""," ",'Zona 1'!$F6)</f>
        <v xml:space="preserve"> </v>
      </c>
      <c r="D6" s="54" t="str">
        <f>IF('Zona 2'!$F6=""," ",'Zona 2'!$F6)</f>
        <v xml:space="preserve"> </v>
      </c>
      <c r="E6" s="54" t="str">
        <f>IF('Zona 3'!$F6=""," ",'Zona 3'!$F6)</f>
        <v xml:space="preserve"> </v>
      </c>
      <c r="F6" s="54" t="str">
        <f>IF('Zona 4'!$F6=""," ",'Zona 4'!$F6)</f>
        <v xml:space="preserve"> </v>
      </c>
      <c r="G6" s="54" t="str">
        <f>IF('Zona 5'!$F6=""," ",'Zona 5'!$F6)</f>
        <v xml:space="preserve"> </v>
      </c>
      <c r="H6" s="54" t="str">
        <f>IF('Zona 6'!$F6=""," ",'Zona 6'!$F6)</f>
        <v xml:space="preserve"> </v>
      </c>
      <c r="I6" s="54" t="str">
        <f>IF('Zona 7'!$F6=""," ",'Zona 7'!$F6)</f>
        <v xml:space="preserve"> </v>
      </c>
      <c r="J6" s="54" t="str">
        <f>IF('Zona 8'!$F6=""," ",'Zona 8'!$F6)</f>
        <v xml:space="preserve"> </v>
      </c>
      <c r="K6" s="54" t="str">
        <f>IF('Zona 9'!$F6=""," ",'Zona 9'!$F6)</f>
        <v xml:space="preserve"> </v>
      </c>
      <c r="L6" s="54" t="str">
        <f>IF('Zona 10'!$F6=""," ",'Zona 10'!$F6)</f>
        <v xml:space="preserve"> </v>
      </c>
      <c r="M6" s="54" t="str">
        <f>IF('Zona 11'!$F6=""," ",'Zona 11'!$F6)</f>
        <v xml:space="preserve"> </v>
      </c>
      <c r="N6" s="54" t="str">
        <f>IF('Zona 12'!$F6=""," ",'Zona 12'!$F6)</f>
        <v xml:space="preserve"> </v>
      </c>
      <c r="O6" s="54" t="str">
        <f>IF('Zona 13'!$F6=""," ",'Zona 13'!$F6)</f>
        <v xml:space="preserve"> </v>
      </c>
      <c r="P6" s="54" t="str">
        <f>IF('Zona 14'!$F6=""," ",'Zona 14'!$F6)</f>
        <v xml:space="preserve"> </v>
      </c>
      <c r="Q6" s="54" t="str">
        <f>IF('Zona 15'!$F6=""," ",'Zona 15'!$F6)</f>
        <v xml:space="preserve"> </v>
      </c>
      <c r="R6" s="54" t="str">
        <f>IF('Zona 16'!$F6=""," ",'Zona 16'!$F6)</f>
        <v xml:space="preserve"> </v>
      </c>
      <c r="S6" s="54" t="str">
        <f>IF('Zona 17'!$F6=""," ",'Zona 17'!$F6)</f>
        <v xml:space="preserve"> </v>
      </c>
      <c r="T6" s="54" t="str">
        <f>IF('Zona 18'!$F6=""," ",'Zona 18'!$F6)</f>
        <v xml:space="preserve"> </v>
      </c>
      <c r="U6" s="54" t="str">
        <f>IF('Zona 19'!$F6=""," ",'Zona 19'!$F6)</f>
        <v xml:space="preserve"> </v>
      </c>
      <c r="V6" s="54" t="str">
        <f>IF('Zona 20'!$F6=""," ",'Zona 20'!$F6)</f>
        <v xml:space="preserve"> </v>
      </c>
    </row>
    <row r="7" spans="1:22" x14ac:dyDescent="0.25">
      <c r="A7" s="92"/>
      <c r="B7" s="15" t="s">
        <v>179</v>
      </c>
      <c r="C7" s="54" t="str">
        <f>IF('Zona 1'!$F7=""," ",'Zona 1'!$F7)</f>
        <v xml:space="preserve"> </v>
      </c>
      <c r="D7" s="54" t="str">
        <f>IF('Zona 2'!$F7=""," ",'Zona 2'!$F7)</f>
        <v xml:space="preserve"> </v>
      </c>
      <c r="E7" s="54" t="str">
        <f>IF('Zona 3'!$F7=""," ",'Zona 3'!$F7)</f>
        <v xml:space="preserve"> </v>
      </c>
      <c r="F7" s="54" t="str">
        <f>IF('Zona 4'!$F7=""," ",'Zona 4'!$F7)</f>
        <v xml:space="preserve"> </v>
      </c>
      <c r="G7" s="54" t="str">
        <f>IF('Zona 5'!$F7=""," ",'Zona 5'!$F7)</f>
        <v xml:space="preserve"> </v>
      </c>
      <c r="H7" s="54" t="str">
        <f>IF('Zona 6'!$F7=""," ",'Zona 6'!$F7)</f>
        <v xml:space="preserve"> </v>
      </c>
      <c r="I7" s="54" t="str">
        <f>IF('Zona 7'!$F7=""," ",'Zona 7'!$F7)</f>
        <v xml:space="preserve"> </v>
      </c>
      <c r="J7" s="54" t="str">
        <f>IF('Zona 8'!$F7=""," ",'Zona 8'!$F7)</f>
        <v xml:space="preserve"> </v>
      </c>
      <c r="K7" s="54" t="str">
        <f>IF('Zona 9'!$F7=""," ",'Zona 9'!$F7)</f>
        <v xml:space="preserve"> </v>
      </c>
      <c r="L7" s="54" t="str">
        <f>IF('Zona 10'!$F7=""," ",'Zona 10'!$F7)</f>
        <v xml:space="preserve"> </v>
      </c>
      <c r="M7" s="54" t="str">
        <f>IF('Zona 11'!$F7=""," ",'Zona 11'!$F7)</f>
        <v xml:space="preserve"> </v>
      </c>
      <c r="N7" s="54" t="str">
        <f>IF('Zona 12'!$F7=""," ",'Zona 12'!$F7)</f>
        <v xml:space="preserve"> </v>
      </c>
      <c r="O7" s="54" t="str">
        <f>IF('Zona 13'!$F7=""," ",'Zona 13'!$F7)</f>
        <v xml:space="preserve"> </v>
      </c>
      <c r="P7" s="54" t="str">
        <f>IF('Zona 14'!$F7=""," ",'Zona 14'!$F7)</f>
        <v xml:space="preserve"> </v>
      </c>
      <c r="Q7" s="54" t="str">
        <f>IF('Zona 15'!$F7=""," ",'Zona 15'!$F7)</f>
        <v xml:space="preserve"> </v>
      </c>
      <c r="R7" s="54" t="str">
        <f>IF('Zona 16'!$F7=""," ",'Zona 16'!$F7)</f>
        <v xml:space="preserve"> </v>
      </c>
      <c r="S7" s="54" t="str">
        <f>IF('Zona 17'!$F7=""," ",'Zona 17'!$F7)</f>
        <v xml:space="preserve"> </v>
      </c>
      <c r="T7" s="54" t="str">
        <f>IF('Zona 18'!$F7=""," ",'Zona 18'!$F7)</f>
        <v xml:space="preserve"> </v>
      </c>
      <c r="U7" s="54" t="str">
        <f>IF('Zona 19'!$F7=""," ",'Zona 19'!$F7)</f>
        <v xml:space="preserve"> </v>
      </c>
      <c r="V7" s="54" t="str">
        <f>IF('Zona 20'!$F7=""," ",'Zona 20'!$F7)</f>
        <v xml:space="preserve"> </v>
      </c>
    </row>
    <row r="8" spans="1:22" x14ac:dyDescent="0.25">
      <c r="A8" s="97" t="s">
        <v>113</v>
      </c>
      <c r="B8" s="98"/>
      <c r="C8" s="55"/>
      <c r="D8" s="56"/>
      <c r="E8" s="56"/>
      <c r="F8" s="56"/>
      <c r="G8" s="57"/>
      <c r="H8" s="57"/>
      <c r="I8" s="57"/>
      <c r="J8" s="57"/>
      <c r="K8" s="58"/>
      <c r="L8" s="58"/>
      <c r="M8" s="59"/>
      <c r="N8" s="60"/>
      <c r="O8" s="60"/>
      <c r="P8" s="60"/>
      <c r="Q8" s="60"/>
      <c r="R8" s="60"/>
      <c r="S8" s="60"/>
      <c r="T8" s="60"/>
      <c r="U8" s="60"/>
      <c r="V8" s="61"/>
    </row>
    <row r="9" spans="1:22" x14ac:dyDescent="0.25">
      <c r="A9" s="91"/>
      <c r="B9" s="15" t="s">
        <v>53</v>
      </c>
      <c r="C9" s="54" t="str">
        <f>IF('Zona 1'!$F9=""," ",'Zona 1'!$F9)</f>
        <v xml:space="preserve"> </v>
      </c>
      <c r="D9" s="54" t="str">
        <f>IF('Zona 2'!$F9=""," ",'Zona 2'!$F9)</f>
        <v xml:space="preserve"> </v>
      </c>
      <c r="E9" s="54" t="str">
        <f>IF('Zona 3'!$F9=""," ",'Zona 3'!$F9)</f>
        <v xml:space="preserve"> </v>
      </c>
      <c r="F9" s="54" t="str">
        <f>IF('Zona 4'!$F9=""," ",'Zona 4'!$F9)</f>
        <v xml:space="preserve"> </v>
      </c>
      <c r="G9" s="54" t="str">
        <f>IF('Zona 5'!$F9=""," ",'Zona 5'!$F9)</f>
        <v xml:space="preserve"> </v>
      </c>
      <c r="H9" s="54" t="str">
        <f>IF('Zona 6'!$F9=""," ",'Zona 6'!$F9)</f>
        <v xml:space="preserve"> </v>
      </c>
      <c r="I9" s="54" t="str">
        <f>IF('Zona 7'!$F9=""," ",'Zona 7'!$F9)</f>
        <v xml:space="preserve"> </v>
      </c>
      <c r="J9" s="54" t="str">
        <f>IF('Zona 8'!$F9=""," ",'Zona 8'!$F9)</f>
        <v xml:space="preserve"> </v>
      </c>
      <c r="K9" s="54" t="str">
        <f>IF('Zona 9'!$F9=""," ",'Zona 9'!$F9)</f>
        <v xml:space="preserve"> </v>
      </c>
      <c r="L9" s="54" t="str">
        <f>IF('Zona 10'!$F9=""," ",'Zona 10'!$F9)</f>
        <v xml:space="preserve"> </v>
      </c>
      <c r="M9" s="54" t="str">
        <f>IF('Zona 11'!$F9=""," ",'Zona 11'!$F9)</f>
        <v xml:space="preserve"> </v>
      </c>
      <c r="N9" s="54" t="str">
        <f>IF('Zona 12'!$F9=""," ",'Zona 12'!$F9)</f>
        <v xml:space="preserve"> </v>
      </c>
      <c r="O9" s="54" t="str">
        <f>IF('Zona 13'!$F9=""," ",'Zona 13'!$F9)</f>
        <v xml:space="preserve"> </v>
      </c>
      <c r="P9" s="54" t="str">
        <f>IF('Zona 14'!$F9=""," ",'Zona 14'!$F9)</f>
        <v xml:space="preserve"> </v>
      </c>
      <c r="Q9" s="54" t="str">
        <f>IF('Zona 15'!$F9=""," ",'Zona 15'!$F9)</f>
        <v xml:space="preserve"> </v>
      </c>
      <c r="R9" s="54" t="str">
        <f>IF('Zona 16'!$F9=""," ",'Zona 16'!$F9)</f>
        <v xml:space="preserve"> </v>
      </c>
      <c r="S9" s="54" t="str">
        <f>IF('Zona 17'!$F9=""," ",'Zona 17'!$F9)</f>
        <v xml:space="preserve"> </v>
      </c>
      <c r="T9" s="54" t="str">
        <f>IF('Zona 18'!$F9=""," ",'Zona 18'!$F9)</f>
        <v xml:space="preserve"> </v>
      </c>
      <c r="U9" s="54" t="str">
        <f>IF('Zona 19'!$F9=""," ",'Zona 19'!$F9)</f>
        <v xml:space="preserve"> </v>
      </c>
      <c r="V9" s="54" t="str">
        <f>IF('Zona 20'!$F9=""," ",'Zona 20'!$F9)</f>
        <v xml:space="preserve"> </v>
      </c>
    </row>
    <row r="10" spans="1:22" x14ac:dyDescent="0.25">
      <c r="A10" s="96"/>
      <c r="B10" s="15" t="s">
        <v>180</v>
      </c>
      <c r="C10" s="54" t="str">
        <f>IF('Zona 1'!$F10=""," ",'Zona 1'!$F10)</f>
        <v xml:space="preserve"> </v>
      </c>
      <c r="D10" s="54" t="str">
        <f>IF('Zona 1'!$F10=""," ",'Zona 1'!$F10)</f>
        <v xml:space="preserve"> </v>
      </c>
      <c r="E10" s="54" t="str">
        <f>IF('Zona 3'!$F10=""," ",'Zona 3'!$F10)</f>
        <v xml:space="preserve"> </v>
      </c>
      <c r="F10" s="54" t="str">
        <f>IF('Zona 4'!$F10=""," ",'Zona 4'!$F10)</f>
        <v xml:space="preserve"> </v>
      </c>
      <c r="G10" s="54" t="str">
        <f>IF('Zona 5'!$F10=""," ",'Zona 5'!$F10)</f>
        <v xml:space="preserve"> </v>
      </c>
      <c r="H10" s="54" t="str">
        <f>IF('Zona 6'!$F10=""," ",'Zona 6'!$F10)</f>
        <v xml:space="preserve"> </v>
      </c>
      <c r="I10" s="54" t="str">
        <f>IF('Zona 7'!$F10=""," ",'Zona 7'!$F10)</f>
        <v xml:space="preserve"> </v>
      </c>
      <c r="J10" s="54" t="str">
        <f>IF('Zona 8'!$F10=""," ",'Zona 8'!$F10)</f>
        <v xml:space="preserve"> </v>
      </c>
      <c r="K10" s="54" t="str">
        <f>IF('Zona 9'!$F10=""," ",'Zona 9'!$F10)</f>
        <v xml:space="preserve"> </v>
      </c>
      <c r="L10" s="54" t="str">
        <f>IF('Zona 10'!$F10=""," ",'Zona 10'!$F10)</f>
        <v xml:space="preserve"> </v>
      </c>
      <c r="M10" s="54" t="str">
        <f>IF('Zona 11'!$F10=""," ",'Zona 11'!$F10)</f>
        <v xml:space="preserve"> </v>
      </c>
      <c r="N10" s="54" t="str">
        <f>IF('Zona 12'!$F10=""," ",'Zona 12'!$F10)</f>
        <v xml:space="preserve"> </v>
      </c>
      <c r="O10" s="54" t="str">
        <f>IF('Zona 13'!$F10=""," ",'Zona 13'!$F10)</f>
        <v xml:space="preserve"> </v>
      </c>
      <c r="P10" s="54" t="str">
        <f>IF('Zona 14'!$F10=""," ",'Zona 14'!$F10)</f>
        <v xml:space="preserve"> </v>
      </c>
      <c r="Q10" s="54" t="str">
        <f>IF('Zona 15'!$F10=""," ",'Zona 15'!$F10)</f>
        <v xml:space="preserve"> </v>
      </c>
      <c r="R10" s="54" t="str">
        <f>IF('Zona 16'!$F10=""," ",'Zona 16'!$F10)</f>
        <v xml:space="preserve"> </v>
      </c>
      <c r="S10" s="54" t="str">
        <f>IF('Zona 17'!$F10=""," ",'Zona 17'!$F10)</f>
        <v xml:space="preserve"> </v>
      </c>
      <c r="T10" s="54" t="str">
        <f>IF('Zona 18'!$F10=""," ",'Zona 18'!$F10)</f>
        <v xml:space="preserve"> </v>
      </c>
      <c r="U10" s="54" t="str">
        <f>IF('Zona 19'!$F10=""," ",'Zona 19'!$F10)</f>
        <v xml:space="preserve"> </v>
      </c>
      <c r="V10" s="54" t="str">
        <f>IF('Zona 20'!$F10=""," ",'Zona 20'!$F10)</f>
        <v xml:space="preserve"> </v>
      </c>
    </row>
    <row r="11" spans="1:22" x14ac:dyDescent="0.25">
      <c r="A11" s="96"/>
      <c r="B11" s="15" t="s">
        <v>54</v>
      </c>
      <c r="C11" s="54" t="str">
        <f>IF('Zona 1'!$F11=""," ",'Zona 1'!$F11)</f>
        <v xml:space="preserve"> </v>
      </c>
      <c r="D11" s="54" t="str">
        <f>IF('Zona 1'!$F11=""," ",'Zona 1'!$F11)</f>
        <v xml:space="preserve"> </v>
      </c>
      <c r="E11" s="54" t="str">
        <f>IF('Zona 3'!$F11=""," ",'Zona 3'!$F11)</f>
        <v xml:space="preserve"> </v>
      </c>
      <c r="F11" s="54" t="str">
        <f>IF('Zona 4'!$F11=""," ",'Zona 4'!$F11)</f>
        <v xml:space="preserve"> </v>
      </c>
      <c r="G11" s="54" t="str">
        <f>IF('Zona 5'!$F11=""," ",'Zona 5'!$F11)</f>
        <v xml:space="preserve"> </v>
      </c>
      <c r="H11" s="54" t="str">
        <f>IF('Zona 6'!$F11=""," ",'Zona 6'!$F11)</f>
        <v xml:space="preserve"> </v>
      </c>
      <c r="I11" s="54" t="str">
        <f>IF('Zona 7'!$F11=""," ",'Zona 7'!$F11)</f>
        <v xml:space="preserve"> </v>
      </c>
      <c r="J11" s="54" t="str">
        <f>IF('Zona 8'!$F11=""," ",'Zona 8'!$F11)</f>
        <v xml:space="preserve"> </v>
      </c>
      <c r="K11" s="54" t="str">
        <f>IF('Zona 9'!$F11=""," ",'Zona 9'!$F11)</f>
        <v xml:space="preserve"> </v>
      </c>
      <c r="L11" s="54" t="str">
        <f>IF('Zona 10'!$F11=""," ",'Zona 10'!$F11)</f>
        <v xml:space="preserve"> </v>
      </c>
      <c r="M11" s="54" t="str">
        <f>IF('Zona 11'!$F11=""," ",'Zona 11'!$F11)</f>
        <v xml:space="preserve"> </v>
      </c>
      <c r="N11" s="54" t="str">
        <f>IF('Zona 12'!$F11=""," ",'Zona 12'!$F11)</f>
        <v xml:space="preserve"> </v>
      </c>
      <c r="O11" s="54" t="str">
        <f>IF('Zona 13'!$F11=""," ",'Zona 13'!$F11)</f>
        <v xml:space="preserve"> </v>
      </c>
      <c r="P11" s="54" t="str">
        <f>IF('Zona 14'!$F11=""," ",'Zona 14'!$F11)</f>
        <v xml:space="preserve"> </v>
      </c>
      <c r="Q11" s="54" t="str">
        <f>IF('Zona 15'!$F11=""," ",'Zona 15'!$F11)</f>
        <v xml:space="preserve"> </v>
      </c>
      <c r="R11" s="54" t="str">
        <f>IF('Zona 16'!$F11=""," ",'Zona 16'!$F11)</f>
        <v xml:space="preserve"> </v>
      </c>
      <c r="S11" s="54" t="str">
        <f>IF('Zona 17'!$F11=""," ",'Zona 17'!$F11)</f>
        <v xml:space="preserve"> </v>
      </c>
      <c r="T11" s="54" t="str">
        <f>IF('Zona 18'!$F11=""," ",'Zona 18'!$F11)</f>
        <v xml:space="preserve"> </v>
      </c>
      <c r="U11" s="54" t="str">
        <f>IF('Zona 19'!$F11=""," ",'Zona 19'!$F11)</f>
        <v xml:space="preserve"> </v>
      </c>
      <c r="V11" s="54" t="str">
        <f>IF('Zona 20'!$F11=""," ",'Zona 20'!$F11)</f>
        <v xml:space="preserve"> </v>
      </c>
    </row>
    <row r="12" spans="1:22" x14ac:dyDescent="0.25">
      <c r="A12" s="92"/>
      <c r="B12" s="15" t="s">
        <v>181</v>
      </c>
      <c r="C12" s="54" t="str">
        <f>IF('Zona 1'!$F12=""," ",'Zona 1'!$F12)</f>
        <v xml:space="preserve"> </v>
      </c>
      <c r="D12" s="54" t="str">
        <f>IF('Zona 1'!$F12=""," ",'Zona 1'!$F12)</f>
        <v xml:space="preserve"> </v>
      </c>
      <c r="E12" s="54" t="str">
        <f>IF('Zona 3'!$F12=""," ",'Zona 3'!$F12)</f>
        <v xml:space="preserve"> </v>
      </c>
      <c r="F12" s="54" t="str">
        <f>IF('Zona 4'!$F12=""," ",'Zona 4'!$F12)</f>
        <v xml:space="preserve"> </v>
      </c>
      <c r="G12" s="54" t="str">
        <f>IF('Zona 5'!$F12=""," ",'Zona 5'!$F12)</f>
        <v xml:space="preserve"> </v>
      </c>
      <c r="H12" s="54" t="str">
        <f>IF('Zona 6'!$F12=""," ",'Zona 6'!$F12)</f>
        <v xml:space="preserve"> </v>
      </c>
      <c r="I12" s="54" t="str">
        <f>IF('Zona 7'!$F12=""," ",'Zona 7'!$F12)</f>
        <v xml:space="preserve"> </v>
      </c>
      <c r="J12" s="54" t="str">
        <f>IF('Zona 8'!$F12=""," ",'Zona 8'!$F12)</f>
        <v xml:space="preserve"> </v>
      </c>
      <c r="K12" s="54" t="str">
        <f>IF('Zona 9'!$F12=""," ",'Zona 9'!$F12)</f>
        <v xml:space="preserve"> </v>
      </c>
      <c r="L12" s="54" t="str">
        <f>IF('Zona 10'!$F12=""," ",'Zona 10'!$F12)</f>
        <v xml:space="preserve"> </v>
      </c>
      <c r="M12" s="54" t="str">
        <f>IF('Zona 11'!$F12=""," ",'Zona 11'!$F12)</f>
        <v xml:space="preserve"> </v>
      </c>
      <c r="N12" s="54" t="str">
        <f>IF('Zona 12'!$F12=""," ",'Zona 12'!$F12)</f>
        <v xml:space="preserve"> </v>
      </c>
      <c r="O12" s="54" t="str">
        <f>IF('Zona 13'!$F12=""," ",'Zona 13'!$F12)</f>
        <v xml:space="preserve"> </v>
      </c>
      <c r="P12" s="54" t="str">
        <f>IF('Zona 14'!$F12=""," ",'Zona 14'!$F12)</f>
        <v xml:space="preserve"> </v>
      </c>
      <c r="Q12" s="54" t="str">
        <f>IF('Zona 15'!$F12=""," ",'Zona 15'!$F12)</f>
        <v xml:space="preserve"> </v>
      </c>
      <c r="R12" s="54" t="str">
        <f>IF('Zona 16'!$F12=""," ",'Zona 16'!$F12)</f>
        <v xml:space="preserve"> </v>
      </c>
      <c r="S12" s="54" t="str">
        <f>IF('Zona 17'!$F12=""," ",'Zona 17'!$F12)</f>
        <v xml:space="preserve"> </v>
      </c>
      <c r="T12" s="54" t="str">
        <f>IF('Zona 18'!$F12=""," ",'Zona 18'!$F12)</f>
        <v xml:space="preserve"> </v>
      </c>
      <c r="U12" s="54" t="str">
        <f>IF('Zona 19'!$F12=""," ",'Zona 19'!$F12)</f>
        <v xml:space="preserve"> </v>
      </c>
      <c r="V12" s="54" t="str">
        <f>IF('Zona 20'!$F12=""," ",'Zona 20'!$F12)</f>
        <v xml:space="preserve"> </v>
      </c>
    </row>
    <row r="13" spans="1:22" x14ac:dyDescent="0.25">
      <c r="A13" s="97" t="s">
        <v>182</v>
      </c>
      <c r="B13" s="98"/>
      <c r="C13" s="62" t="str">
        <f>IF('Zona 1'!$F14=""," ",'Zona 1'!$F14)</f>
        <v xml:space="preserve"> </v>
      </c>
      <c r="D13" s="62" t="str">
        <f>IF('Zona 2'!$F14=""," ",'Zona 2'!$F14)</f>
        <v xml:space="preserve"> </v>
      </c>
      <c r="E13" s="62" t="str">
        <f>IF('Zona 3'!$F14=""," ",'Zona 3'!$F14)</f>
        <v xml:space="preserve"> </v>
      </c>
      <c r="F13" s="62" t="str">
        <f>IF('Zona 4'!$F14=""," ",'Zona 4'!$F14)</f>
        <v xml:space="preserve"> </v>
      </c>
      <c r="G13" s="62" t="str">
        <f>IF('Zona 5'!$F14=""," ",'Zona 5'!$F14)</f>
        <v xml:space="preserve"> </v>
      </c>
      <c r="H13" s="62" t="str">
        <f>IF('Zona 6'!$F14=""," ",'Zona 6'!$F14)</f>
        <v xml:space="preserve"> </v>
      </c>
      <c r="I13" s="62" t="str">
        <f>IF('Zona 7'!$F14=""," ",'Zona 7'!$F14)</f>
        <v xml:space="preserve"> </v>
      </c>
      <c r="J13" s="62" t="str">
        <f>IF('Zona 8'!$F14=""," ",'Zona 8'!$F14)</f>
        <v xml:space="preserve"> </v>
      </c>
      <c r="K13" s="62" t="str">
        <f>IF('Zona 9'!$F14=""," ",'Zona 9'!$F14)</f>
        <v xml:space="preserve"> </v>
      </c>
      <c r="L13" s="62" t="str">
        <f>IF('Zona 10'!$F14=""," ",'Zona 10'!$F14)</f>
        <v xml:space="preserve"> </v>
      </c>
      <c r="M13" s="62" t="str">
        <f>IF('Zona 11'!$F14=""," ",'Zona 11'!$F14)</f>
        <v xml:space="preserve"> </v>
      </c>
      <c r="N13" s="62" t="str">
        <f>IF('Zona 12'!$F14=""," ",'Zona 12'!$F14)</f>
        <v xml:space="preserve"> </v>
      </c>
      <c r="O13" s="62" t="str">
        <f>IF('Zona 13'!$F14=""," ",'Zona 13'!$F14)</f>
        <v xml:space="preserve"> </v>
      </c>
      <c r="P13" s="62" t="str">
        <f>IF('Zona 14'!$F14=""," ",'Zona 14'!$F14)</f>
        <v xml:space="preserve"> </v>
      </c>
      <c r="Q13" s="62" t="str">
        <f>IF('Zona 15'!$F14=""," ",'Zona 15'!$F14)</f>
        <v xml:space="preserve"> </v>
      </c>
      <c r="R13" s="62" t="str">
        <f>IF('Zona 16'!$F14=""," ",'Zona 16'!$F14)</f>
        <v xml:space="preserve"> </v>
      </c>
      <c r="S13" s="62" t="str">
        <f>IF('Zona 17'!$F14=""," ",'Zona 17'!$F14)</f>
        <v xml:space="preserve"> </v>
      </c>
      <c r="T13" s="62" t="str">
        <f>IF('Zona 18'!$F14=""," ",'Zona 18'!$F14)</f>
        <v xml:space="preserve"> </v>
      </c>
      <c r="U13" s="62" t="str">
        <f>IF('Zona 19'!$F14=""," ",'Zona 19'!$F14)</f>
        <v xml:space="preserve"> </v>
      </c>
      <c r="V13" s="62" t="str">
        <f>IF('Zona 20'!$F14=""," ",'Zona 20'!$F14)</f>
        <v xml:space="preserve"> </v>
      </c>
    </row>
    <row r="14" spans="1:22" x14ac:dyDescent="0.25">
      <c r="A14" s="97" t="s">
        <v>41</v>
      </c>
      <c r="B14" s="98"/>
      <c r="C14" s="55"/>
      <c r="D14" s="56"/>
      <c r="E14" s="56"/>
      <c r="F14" s="56"/>
      <c r="G14" s="57"/>
      <c r="H14" s="57"/>
      <c r="I14" s="57"/>
      <c r="J14" s="57"/>
      <c r="K14" s="58"/>
      <c r="L14" s="58"/>
      <c r="M14" s="59"/>
      <c r="N14" s="60"/>
      <c r="O14" s="60"/>
      <c r="P14" s="60"/>
      <c r="Q14" s="60"/>
      <c r="R14" s="60"/>
      <c r="S14" s="60"/>
      <c r="T14" s="60"/>
      <c r="U14" s="60"/>
      <c r="V14" s="61"/>
    </row>
    <row r="15" spans="1:22" x14ac:dyDescent="0.25">
      <c r="A15" s="91"/>
      <c r="B15" s="15" t="s">
        <v>183</v>
      </c>
      <c r="C15" s="54" t="str">
        <f>IF('Zona 1'!$F16=""," ",'Zona 1'!$F16)</f>
        <v xml:space="preserve"> </v>
      </c>
      <c r="D15" s="62" t="str">
        <f>IF('Zona 2'!$F16=""," ",'Zona 2'!$F16)</f>
        <v xml:space="preserve"> </v>
      </c>
      <c r="E15" s="62" t="str">
        <f>IF('Zona 3'!$F16=""," ",'Zona 3'!$F16)</f>
        <v xml:space="preserve"> </v>
      </c>
      <c r="F15" s="62" t="str">
        <f>IF('Zona 4'!$F16=""," ",'Zona 4'!$F16)</f>
        <v xml:space="preserve"> </v>
      </c>
      <c r="G15" s="62" t="str">
        <f>IF('Zona 5'!$F16=""," ",'Zona 5'!$F16)</f>
        <v xml:space="preserve"> </v>
      </c>
      <c r="H15" s="62" t="str">
        <f>IF('Zona 6'!$F16=""," ",'Zona 6'!$F16)</f>
        <v xml:space="preserve"> </v>
      </c>
      <c r="I15" s="62" t="str">
        <f>IF('Zona 7'!$F16=""," ",'Zona 7'!$F16)</f>
        <v xml:space="preserve"> </v>
      </c>
      <c r="J15" s="62" t="str">
        <f>IF('Zona 8'!$F16=""," ",'Zona 8'!$F16)</f>
        <v xml:space="preserve"> </v>
      </c>
      <c r="K15" s="62" t="str">
        <f>IF('Zona 9'!$F16=""," ",'Zona 9'!$F16)</f>
        <v xml:space="preserve"> </v>
      </c>
      <c r="L15" s="62" t="str">
        <f>IF('Zona 10'!$F16=""," ",'Zona 10'!$F16)</f>
        <v xml:space="preserve"> </v>
      </c>
      <c r="M15" s="62" t="str">
        <f>IF('Zona 11'!$F16=""," ",'Zona 11'!$F16)</f>
        <v xml:space="preserve"> </v>
      </c>
      <c r="N15" s="62" t="str">
        <f>IF('Zona 12'!$F16=""," ",'Zona 12'!$F16)</f>
        <v xml:space="preserve"> </v>
      </c>
      <c r="O15" s="62" t="str">
        <f>IF('Zona 13'!$F16=""," ",'Zona 13'!$F16)</f>
        <v xml:space="preserve"> </v>
      </c>
      <c r="P15" s="62" t="str">
        <f>IF('Zona 14'!$F16=""," ",'Zona 14'!$F16)</f>
        <v xml:space="preserve"> </v>
      </c>
      <c r="Q15" s="62" t="str">
        <f>IF('Zona 15'!$F16=""," ",'Zona 15'!$F16)</f>
        <v xml:space="preserve"> </v>
      </c>
      <c r="R15" s="62" t="str">
        <f>IF('Zona 16'!$F16=""," ",'Zona 16'!$F16)</f>
        <v xml:space="preserve"> </v>
      </c>
      <c r="S15" s="62" t="str">
        <f>IF('Zona 17'!$F16=""," ",'Zona 17'!$F16)</f>
        <v xml:space="preserve"> </v>
      </c>
      <c r="T15" s="62" t="str">
        <f>IF('Zona 18'!$F16=""," ",'Zona 18'!$F16)</f>
        <v xml:space="preserve"> </v>
      </c>
      <c r="U15" s="62" t="str">
        <f>IF('Zona 19'!$F16=""," ",'Zona 19'!$F16)</f>
        <v xml:space="preserve"> </v>
      </c>
      <c r="V15" s="62" t="str">
        <f>IF('Zona 20'!$F16=""," ",'Zona 20'!$F16)</f>
        <v xml:space="preserve"> </v>
      </c>
    </row>
    <row r="16" spans="1:22" x14ac:dyDescent="0.25">
      <c r="A16" s="96"/>
      <c r="B16" s="15" t="s">
        <v>184</v>
      </c>
      <c r="C16" s="54" t="str">
        <f>IF('Zona 1'!$F17=""," ",'Zona 1'!$F17)</f>
        <v xml:space="preserve"> </v>
      </c>
      <c r="D16" s="62" t="str">
        <f>IF('Zona 2'!$F17=""," ",'Zona 2'!$F17)</f>
        <v xml:space="preserve"> </v>
      </c>
      <c r="E16" s="62" t="str">
        <f>IF('Zona 3'!$F17=""," ",'Zona 3'!$F17)</f>
        <v xml:space="preserve"> </v>
      </c>
      <c r="F16" s="62" t="str">
        <f>IF('Zona 4'!$F17=""," ",'Zona 4'!$F17)</f>
        <v xml:space="preserve"> </v>
      </c>
      <c r="G16" s="62" t="str">
        <f>IF('Zona 5'!$F17=""," ",'Zona 5'!$F17)</f>
        <v xml:space="preserve"> </v>
      </c>
      <c r="H16" s="62" t="str">
        <f>IF('Zona 6'!$F17=""," ",'Zona 6'!$F17)</f>
        <v xml:space="preserve"> </v>
      </c>
      <c r="I16" s="62" t="str">
        <f>IF('Zona 7'!$F17=""," ",'Zona 7'!$F17)</f>
        <v xml:space="preserve"> </v>
      </c>
      <c r="J16" s="62" t="str">
        <f>IF('Zona 8'!$F17=""," ",'Zona 8'!$F17)</f>
        <v xml:space="preserve"> </v>
      </c>
      <c r="K16" s="62" t="str">
        <f>IF('Zona 9'!$F17=""," ",'Zona 9'!$F17)</f>
        <v xml:space="preserve"> </v>
      </c>
      <c r="L16" s="62" t="str">
        <f>IF('Zona 10'!$F17=""," ",'Zona 10'!$F17)</f>
        <v xml:space="preserve"> </v>
      </c>
      <c r="M16" s="62" t="str">
        <f>IF('Zona 11'!$F17=""," ",'Zona 11'!$F17)</f>
        <v xml:space="preserve"> </v>
      </c>
      <c r="N16" s="62" t="str">
        <f>IF('Zona 12'!$F17=""," ",'Zona 12'!$F17)</f>
        <v xml:space="preserve"> </v>
      </c>
      <c r="O16" s="62" t="str">
        <f>IF('Zona 13'!$F17=""," ",'Zona 13'!$F17)</f>
        <v xml:space="preserve"> </v>
      </c>
      <c r="P16" s="62" t="str">
        <f>IF('Zona 14'!$F17=""," ",'Zona 14'!$F17)</f>
        <v xml:space="preserve"> </v>
      </c>
      <c r="Q16" s="62" t="str">
        <f>IF('Zona 15'!$F17=""," ",'Zona 15'!$F17)</f>
        <v xml:space="preserve"> </v>
      </c>
      <c r="R16" s="62" t="str">
        <f>IF('Zona 16'!$F17=""," ",'Zona 16'!$F17)</f>
        <v xml:space="preserve"> </v>
      </c>
      <c r="S16" s="62" t="str">
        <f>IF('Zona 17'!$F17=""," ",'Zona 17'!$F17)</f>
        <v xml:space="preserve"> </v>
      </c>
      <c r="T16" s="62" t="str">
        <f>IF('Zona 18'!$F17=""," ",'Zona 18'!$F17)</f>
        <v xml:space="preserve"> </v>
      </c>
      <c r="U16" s="62" t="str">
        <f>IF('Zona 19'!$F17=""," ",'Zona 19'!$F17)</f>
        <v xml:space="preserve"> </v>
      </c>
      <c r="V16" s="62" t="str">
        <f>IF('Zona 20'!$F17=""," ",'Zona 20'!$F17)</f>
        <v xml:space="preserve"> </v>
      </c>
    </row>
    <row r="17" spans="1:22" x14ac:dyDescent="0.25">
      <c r="A17" s="96"/>
      <c r="B17" s="15" t="s">
        <v>185</v>
      </c>
      <c r="C17" s="54" t="str">
        <f>IF('Zona 1'!$F18=""," ",'Zona 1'!$F18)</f>
        <v xml:space="preserve"> </v>
      </c>
      <c r="D17" s="62" t="str">
        <f>IF('Zona 2'!$F18=""," ",'Zona 2'!$F18)</f>
        <v xml:space="preserve"> </v>
      </c>
      <c r="E17" s="62" t="str">
        <f>IF('Zona 3'!$F18=""," ",'Zona 3'!$F18)</f>
        <v xml:space="preserve"> </v>
      </c>
      <c r="F17" s="62" t="str">
        <f>IF('Zona 4'!$F18=""," ",'Zona 4'!$F18)</f>
        <v xml:space="preserve"> </v>
      </c>
      <c r="G17" s="62" t="str">
        <f>IF('Zona 5'!$F18=""," ",'Zona 5'!$F18)</f>
        <v xml:space="preserve"> </v>
      </c>
      <c r="H17" s="62" t="str">
        <f>IF('Zona 6'!$F18=""," ",'Zona 6'!$F18)</f>
        <v xml:space="preserve"> </v>
      </c>
      <c r="I17" s="62" t="str">
        <f>IF('Zona 7'!$F18=""," ",'Zona 7'!$F18)</f>
        <v xml:space="preserve"> </v>
      </c>
      <c r="J17" s="62" t="str">
        <f>IF('Zona 8'!$F18=""," ",'Zona 8'!$F18)</f>
        <v xml:space="preserve"> </v>
      </c>
      <c r="K17" s="62" t="str">
        <f>IF('Zona 9'!$F18=""," ",'Zona 9'!$F18)</f>
        <v xml:space="preserve"> </v>
      </c>
      <c r="L17" s="62" t="str">
        <f>IF('Zona 10'!$F18=""," ",'Zona 10'!$F18)</f>
        <v xml:space="preserve"> </v>
      </c>
      <c r="M17" s="62" t="str">
        <f>IF('Zona 11'!$F18=""," ",'Zona 11'!$F18)</f>
        <v xml:space="preserve"> </v>
      </c>
      <c r="N17" s="62" t="str">
        <f>IF('Zona 12'!$F18=""," ",'Zona 12'!$F18)</f>
        <v xml:space="preserve"> </v>
      </c>
      <c r="O17" s="62" t="str">
        <f>IF('Zona 13'!$F18=""," ",'Zona 13'!$F18)</f>
        <v xml:space="preserve"> </v>
      </c>
      <c r="P17" s="62" t="str">
        <f>IF('Zona 14'!$F18=""," ",'Zona 14'!$F18)</f>
        <v xml:space="preserve"> </v>
      </c>
      <c r="Q17" s="62" t="str">
        <f>IF('Zona 15'!$F18=""," ",'Zona 15'!$F18)</f>
        <v xml:space="preserve"> </v>
      </c>
      <c r="R17" s="62" t="str">
        <f>IF('Zona 16'!$F18=""," ",'Zona 16'!$F18)</f>
        <v xml:space="preserve"> </v>
      </c>
      <c r="S17" s="62" t="str">
        <f>IF('Zona 17'!$F18=""," ",'Zona 17'!$F18)</f>
        <v xml:space="preserve"> </v>
      </c>
      <c r="T17" s="62" t="str">
        <f>IF('Zona 18'!$F18=""," ",'Zona 18'!$F18)</f>
        <v xml:space="preserve"> </v>
      </c>
      <c r="U17" s="62" t="str">
        <f>IF('Zona 19'!$F18=""," ",'Zona 19'!$F18)</f>
        <v xml:space="preserve"> </v>
      </c>
      <c r="V17" s="62" t="str">
        <f>IF('Zona 20'!$F18=""," ",'Zona 20'!$F18)</f>
        <v xml:space="preserve"> </v>
      </c>
    </row>
    <row r="18" spans="1:22" x14ac:dyDescent="0.25">
      <c r="A18" s="96"/>
      <c r="B18" s="15" t="s">
        <v>186</v>
      </c>
      <c r="C18" s="54" t="str">
        <f>IF('Zona 1'!$F19=""," ",'Zona 1'!$F19)</f>
        <v xml:space="preserve"> </v>
      </c>
      <c r="D18" s="62" t="str">
        <f>IF('Zona 2'!$F19=""," ",'Zona 2'!$F19)</f>
        <v xml:space="preserve"> </v>
      </c>
      <c r="E18" s="62" t="str">
        <f>IF('Zona 3'!$F19=""," ",'Zona 3'!$F19)</f>
        <v xml:space="preserve"> </v>
      </c>
      <c r="F18" s="62" t="str">
        <f>IF('Zona 4'!$F19=""," ",'Zona 4'!$F19)</f>
        <v xml:space="preserve"> </v>
      </c>
      <c r="G18" s="62" t="str">
        <f>IF('Zona 5'!$F19=""," ",'Zona 5'!$F19)</f>
        <v xml:space="preserve"> </v>
      </c>
      <c r="H18" s="62" t="str">
        <f>IF('Zona 6'!$F19=""," ",'Zona 6'!$F19)</f>
        <v xml:space="preserve"> </v>
      </c>
      <c r="I18" s="62" t="str">
        <f>IF('Zona 7'!$F19=""," ",'Zona 7'!$F19)</f>
        <v xml:space="preserve"> </v>
      </c>
      <c r="J18" s="62" t="str">
        <f>IF('Zona 8'!$F19=""," ",'Zona 8'!$F19)</f>
        <v xml:space="preserve"> </v>
      </c>
      <c r="K18" s="62" t="str">
        <f>IF('Zona 9'!$F19=""," ",'Zona 9'!$F19)</f>
        <v xml:space="preserve"> </v>
      </c>
      <c r="L18" s="62" t="str">
        <f>IF('Zona 10'!$F19=""," ",'Zona 10'!$F19)</f>
        <v xml:space="preserve"> </v>
      </c>
      <c r="M18" s="62" t="str">
        <f>IF('Zona 11'!$F19=""," ",'Zona 11'!$F19)</f>
        <v xml:space="preserve"> </v>
      </c>
      <c r="N18" s="62" t="str">
        <f>IF('Zona 12'!$F19=""," ",'Zona 12'!$F19)</f>
        <v xml:space="preserve"> </v>
      </c>
      <c r="O18" s="62" t="str">
        <f>IF('Zona 13'!$F19=""," ",'Zona 13'!$F19)</f>
        <v xml:space="preserve"> </v>
      </c>
      <c r="P18" s="62" t="str">
        <f>IF('Zona 14'!$F19=""," ",'Zona 14'!$F19)</f>
        <v xml:space="preserve"> </v>
      </c>
      <c r="Q18" s="62" t="str">
        <f>IF('Zona 15'!$F19=""," ",'Zona 15'!$F19)</f>
        <v xml:space="preserve"> </v>
      </c>
      <c r="R18" s="62" t="str">
        <f>IF('Zona 16'!$F19=""," ",'Zona 16'!$F19)</f>
        <v xml:space="preserve"> </v>
      </c>
      <c r="S18" s="62" t="str">
        <f>IF('Zona 17'!$F19=""," ",'Zona 17'!$F19)</f>
        <v xml:space="preserve"> </v>
      </c>
      <c r="T18" s="62" t="str">
        <f>IF('Zona 18'!$F19=""," ",'Zona 18'!$F19)</f>
        <v xml:space="preserve"> </v>
      </c>
      <c r="U18" s="62" t="str">
        <f>IF('Zona 19'!$F19=""," ",'Zona 19'!$F19)</f>
        <v xml:space="preserve"> </v>
      </c>
      <c r="V18" s="62" t="str">
        <f>IF('Zona 20'!$F19=""," ",'Zona 20'!$F19)</f>
        <v xml:space="preserve"> </v>
      </c>
    </row>
    <row r="19" spans="1:22" x14ac:dyDescent="0.25">
      <c r="A19" s="92"/>
      <c r="B19" s="15" t="s">
        <v>187</v>
      </c>
      <c r="C19" s="54" t="str">
        <f>IF('Zona 1'!$F20=""," ",'Zona 1'!$F20)</f>
        <v xml:space="preserve"> </v>
      </c>
      <c r="D19" s="62" t="str">
        <f>IF('Zona 2'!$F20=""," ",'Zona 2'!$F20)</f>
        <v xml:space="preserve"> </v>
      </c>
      <c r="E19" s="62" t="str">
        <f>IF('Zona 3'!$F20=""," ",'Zona 3'!$F20)</f>
        <v xml:space="preserve"> </v>
      </c>
      <c r="F19" s="62" t="str">
        <f>IF('Zona 4'!$F20=""," ",'Zona 4'!$F20)</f>
        <v xml:space="preserve"> </v>
      </c>
      <c r="G19" s="62" t="str">
        <f>IF('Zona 5'!$F20=""," ",'Zona 5'!$F20)</f>
        <v xml:space="preserve"> </v>
      </c>
      <c r="H19" s="62" t="str">
        <f>IF('Zona 6'!$F20=""," ",'Zona 6'!$F20)</f>
        <v xml:space="preserve"> </v>
      </c>
      <c r="I19" s="62" t="str">
        <f>IF('Zona 7'!$F20=""," ",'Zona 7'!$F20)</f>
        <v xml:space="preserve"> </v>
      </c>
      <c r="J19" s="62" t="str">
        <f>IF('Zona 8'!$F20=""," ",'Zona 8'!$F20)</f>
        <v xml:space="preserve"> </v>
      </c>
      <c r="K19" s="62" t="str">
        <f>IF('Zona 9'!$F20=""," ",'Zona 9'!$F20)</f>
        <v xml:space="preserve"> </v>
      </c>
      <c r="L19" s="62" t="str">
        <f>IF('Zona 10'!$F20=""," ",'Zona 10'!$F20)</f>
        <v xml:space="preserve"> </v>
      </c>
      <c r="M19" s="62" t="str">
        <f>IF('Zona 11'!$F20=""," ",'Zona 11'!$F20)</f>
        <v xml:space="preserve"> </v>
      </c>
      <c r="N19" s="62" t="str">
        <f>IF('Zona 12'!$F20=""," ",'Zona 12'!$F20)</f>
        <v xml:space="preserve"> </v>
      </c>
      <c r="O19" s="62" t="str">
        <f>IF('Zona 13'!$F20=""," ",'Zona 13'!$F20)</f>
        <v xml:space="preserve"> </v>
      </c>
      <c r="P19" s="62" t="str">
        <f>IF('Zona 14'!$F20=""," ",'Zona 14'!$F20)</f>
        <v xml:space="preserve"> </v>
      </c>
      <c r="Q19" s="62" t="str">
        <f>IF('Zona 15'!$F20=""," ",'Zona 15'!$F20)</f>
        <v xml:space="preserve"> </v>
      </c>
      <c r="R19" s="62" t="str">
        <f>IF('Zona 16'!$F20=""," ",'Zona 16'!$F20)</f>
        <v xml:space="preserve"> </v>
      </c>
      <c r="S19" s="62" t="str">
        <f>IF('Zona 17'!$F20=""," ",'Zona 17'!$F20)</f>
        <v xml:space="preserve"> </v>
      </c>
      <c r="T19" s="62" t="str">
        <f>IF('Zona 18'!$F20=""," ",'Zona 18'!$F20)</f>
        <v xml:space="preserve"> </v>
      </c>
      <c r="U19" s="62" t="str">
        <f>IF('Zona 19'!$F20=""," ",'Zona 19'!$F20)</f>
        <v xml:space="preserve"> </v>
      </c>
      <c r="V19" s="62" t="str">
        <f>IF('Zona 20'!$F20=""," ",'Zona 20'!$F20)</f>
        <v xml:space="preserve"> </v>
      </c>
    </row>
    <row r="20" spans="1:22" x14ac:dyDescent="0.25">
      <c r="A20" s="97" t="s">
        <v>40</v>
      </c>
      <c r="B20" s="98"/>
      <c r="C20" s="55"/>
      <c r="D20" s="56"/>
      <c r="E20" s="56"/>
      <c r="F20" s="56"/>
      <c r="G20" s="57"/>
      <c r="H20" s="57"/>
      <c r="I20" s="57"/>
      <c r="J20" s="57"/>
      <c r="K20" s="58"/>
      <c r="L20" s="58"/>
      <c r="M20" s="59"/>
      <c r="N20" s="60"/>
      <c r="O20" s="60"/>
      <c r="P20" s="60"/>
      <c r="Q20" s="60"/>
      <c r="R20" s="60"/>
      <c r="S20" s="60"/>
      <c r="T20" s="60"/>
      <c r="U20" s="60"/>
      <c r="V20" s="61"/>
    </row>
    <row r="21" spans="1:22" x14ac:dyDescent="0.25">
      <c r="A21" s="91"/>
      <c r="B21" s="15" t="s">
        <v>114</v>
      </c>
      <c r="C21" s="54" t="str">
        <f>IF('Zona 1'!$F22=""," ",'Zona 1'!$F22)</f>
        <v xml:space="preserve"> </v>
      </c>
      <c r="D21" s="62" t="str">
        <f>IF('Zona 2'!$F22=""," ",'Zona 2'!$F22)</f>
        <v xml:space="preserve"> </v>
      </c>
      <c r="E21" s="62" t="str">
        <f>IF('Zona 3'!$F22=""," ",'Zona 3'!$F22)</f>
        <v xml:space="preserve"> </v>
      </c>
      <c r="F21" s="62" t="str">
        <f>IF('Zona 4'!$F22=""," ",'Zona 4'!$F22)</f>
        <v xml:space="preserve"> </v>
      </c>
      <c r="G21" s="62" t="str">
        <f>IF('Zona 5'!$F22=""," ",'Zona 5'!$F22)</f>
        <v xml:space="preserve"> </v>
      </c>
      <c r="H21" s="62" t="str">
        <f>IF('Zona 6'!$F22=""," ",'Zona 6'!$F22)</f>
        <v xml:space="preserve"> </v>
      </c>
      <c r="I21" s="62" t="str">
        <f>IF('Zona 7'!$F22=""," ",'Zona 7'!$F22)</f>
        <v xml:space="preserve"> </v>
      </c>
      <c r="J21" s="62" t="str">
        <f>IF('Zona 8'!$F22=""," ",'Zona 8'!$F22)</f>
        <v xml:space="preserve"> </v>
      </c>
      <c r="K21" s="62" t="str">
        <f>IF('Zona 9'!$F22=""," ",'Zona 9'!$F22)</f>
        <v xml:space="preserve"> </v>
      </c>
      <c r="L21" s="62" t="str">
        <f>IF('Zona 10'!$F22=""," ",'Zona 10'!$F22)</f>
        <v xml:space="preserve"> </v>
      </c>
      <c r="M21" s="62" t="str">
        <f>IF('Zona 11'!$F22=""," ",'Zona 11'!$F22)</f>
        <v xml:space="preserve"> </v>
      </c>
      <c r="N21" s="62" t="str">
        <f>IF('Zona 12'!$F22=""," ",'Zona 12'!$F22)</f>
        <v xml:space="preserve"> </v>
      </c>
      <c r="O21" s="62" t="str">
        <f>IF('Zona 13'!$F22=""," ",'Zona 13'!$F22)</f>
        <v xml:space="preserve"> </v>
      </c>
      <c r="P21" s="62" t="str">
        <f>IF('Zona 14'!$F22=""," ",'Zona 14'!$F22)</f>
        <v xml:space="preserve"> </v>
      </c>
      <c r="Q21" s="62" t="str">
        <f>IF('Zona 15'!$F22=""," ",'Zona 15'!$F22)</f>
        <v xml:space="preserve"> </v>
      </c>
      <c r="R21" s="62" t="str">
        <f>IF('Zona 16'!$F22=""," ",'Zona 16'!$F22)</f>
        <v xml:space="preserve"> </v>
      </c>
      <c r="S21" s="62" t="str">
        <f>IF('Zona 17'!$F22=""," ",'Zona 17'!$F22)</f>
        <v xml:space="preserve"> </v>
      </c>
      <c r="T21" s="62" t="str">
        <f>IF('Zona 18'!$F22=""," ",'Zona 18'!$F22)</f>
        <v xml:space="preserve"> </v>
      </c>
      <c r="U21" s="62" t="str">
        <f>IF('Zona 19'!$F22=""," ",'Zona 19'!$F22)</f>
        <v xml:space="preserve"> </v>
      </c>
      <c r="V21" s="62" t="str">
        <f>IF('Zona 20'!$F22=""," ",'Zona 20'!$F22)</f>
        <v xml:space="preserve"> </v>
      </c>
    </row>
    <row r="22" spans="1:22" x14ac:dyDescent="0.25">
      <c r="A22" s="92"/>
      <c r="B22" s="15" t="s">
        <v>188</v>
      </c>
      <c r="C22" s="54" t="str">
        <f>IF('Zona 1'!$F23=""," ",'Zona 1'!$F23)</f>
        <v xml:space="preserve"> </v>
      </c>
      <c r="D22" s="62" t="str">
        <f>IF('Zona 2'!$F23=""," ",'Zona 2'!$F23)</f>
        <v xml:space="preserve"> </v>
      </c>
      <c r="E22" s="62" t="str">
        <f>IF('Zona 3'!$F23=""," ",'Zona 3'!$F23)</f>
        <v xml:space="preserve"> </v>
      </c>
      <c r="F22" s="62" t="str">
        <f>IF('Zona 4'!$F23=""," ",'Zona 4'!$F23)</f>
        <v xml:space="preserve"> </v>
      </c>
      <c r="G22" s="62" t="str">
        <f>IF('Zona 5'!$F23=""," ",'Zona 5'!$F23)</f>
        <v xml:space="preserve"> </v>
      </c>
      <c r="H22" s="62" t="str">
        <f>IF('Zona 6'!$F23=""," ",'Zona 6'!$F23)</f>
        <v xml:space="preserve"> </v>
      </c>
      <c r="I22" s="62" t="str">
        <f>IF('Zona 7'!$F23=""," ",'Zona 7'!$F23)</f>
        <v xml:space="preserve"> </v>
      </c>
      <c r="J22" s="62" t="str">
        <f>IF('Zona 8'!$F23=""," ",'Zona 8'!$F23)</f>
        <v xml:space="preserve"> </v>
      </c>
      <c r="K22" s="62" t="str">
        <f>IF('Zona 9'!$F23=""," ",'Zona 9'!$F23)</f>
        <v xml:space="preserve"> </v>
      </c>
      <c r="L22" s="62" t="str">
        <f>IF('Zona 10'!$F23=""," ",'Zona 10'!$F23)</f>
        <v xml:space="preserve"> </v>
      </c>
      <c r="M22" s="62" t="str">
        <f>IF('Zona 11'!$F23=""," ",'Zona 11'!$F23)</f>
        <v xml:space="preserve"> </v>
      </c>
      <c r="N22" s="62" t="str">
        <f>IF('Zona 12'!$F23=""," ",'Zona 12'!$F23)</f>
        <v xml:space="preserve"> </v>
      </c>
      <c r="O22" s="62" t="str">
        <f>IF('Zona 13'!$F23=""," ",'Zona 13'!$F23)</f>
        <v xml:space="preserve"> </v>
      </c>
      <c r="P22" s="62" t="str">
        <f>IF('Zona 14'!$F23=""," ",'Zona 14'!$F23)</f>
        <v xml:space="preserve"> </v>
      </c>
      <c r="Q22" s="62" t="str">
        <f>IF('Zona 15'!$F23=""," ",'Zona 15'!$F23)</f>
        <v xml:space="preserve"> </v>
      </c>
      <c r="R22" s="62" t="str">
        <f>IF('Zona 16'!$F23=""," ",'Zona 16'!$F23)</f>
        <v xml:space="preserve"> </v>
      </c>
      <c r="S22" s="62" t="str">
        <f>IF('Zona 17'!$F23=""," ",'Zona 17'!$F23)</f>
        <v xml:space="preserve"> </v>
      </c>
      <c r="T22" s="62" t="str">
        <f>IF('Zona 18'!$F23=""," ",'Zona 18'!$F23)</f>
        <v xml:space="preserve"> </v>
      </c>
      <c r="U22" s="62" t="str">
        <f>IF('Zona 19'!$F23=""," ",'Zona 19'!$F23)</f>
        <v xml:space="preserve"> </v>
      </c>
      <c r="V22" s="62" t="str">
        <f>IF('Zona 20'!$F23=""," ",'Zona 20'!$F23)</f>
        <v xml:space="preserve"> </v>
      </c>
    </row>
    <row r="23" spans="1:22" x14ac:dyDescent="0.25">
      <c r="A23" s="97" t="s">
        <v>189</v>
      </c>
      <c r="B23" s="98"/>
      <c r="C23" s="55"/>
      <c r="D23" s="56"/>
      <c r="E23" s="56"/>
      <c r="F23" s="56"/>
      <c r="G23" s="57"/>
      <c r="H23" s="57"/>
      <c r="I23" s="57"/>
      <c r="J23" s="57"/>
      <c r="K23" s="58"/>
      <c r="L23" s="58"/>
      <c r="M23" s="59"/>
      <c r="N23" s="60"/>
      <c r="O23" s="60"/>
      <c r="P23" s="60"/>
      <c r="Q23" s="60"/>
      <c r="R23" s="60"/>
      <c r="S23" s="60"/>
      <c r="T23" s="60"/>
      <c r="U23" s="60"/>
      <c r="V23" s="61"/>
    </row>
    <row r="24" spans="1:22" x14ac:dyDescent="0.25">
      <c r="A24" s="91"/>
      <c r="B24" s="15" t="s">
        <v>190</v>
      </c>
      <c r="C24" s="54" t="str">
        <f>IF('Zona 1'!$F25=""," ",'Zona 1'!$F25)</f>
        <v xml:space="preserve"> </v>
      </c>
      <c r="D24" s="62" t="str">
        <f>IF('Zona 2'!$F25=""," ",'Zona 2'!$F25)</f>
        <v xml:space="preserve"> </v>
      </c>
      <c r="E24" s="62" t="str">
        <f>IF('Zona 3'!$F25=""," ",'Zona 3'!$F25)</f>
        <v xml:space="preserve"> </v>
      </c>
      <c r="F24" s="62" t="str">
        <f>IF('Zona 4'!$F25=""," ",'Zona 4'!$F25)</f>
        <v xml:space="preserve"> </v>
      </c>
      <c r="G24" s="62" t="str">
        <f>IF('Zona 5'!$F25=""," ",'Zona 5'!$F25)</f>
        <v xml:space="preserve"> </v>
      </c>
      <c r="H24" s="62" t="str">
        <f>IF('Zona 6'!$F25=""," ",'Zona 6'!$F25)</f>
        <v xml:space="preserve"> </v>
      </c>
      <c r="I24" s="62" t="str">
        <f>IF('Zona 7'!$F25=""," ",'Zona 7'!$F25)</f>
        <v xml:space="preserve"> </v>
      </c>
      <c r="J24" s="62" t="str">
        <f>IF('Zona 8'!$F25=""," ",'Zona 8'!$F25)</f>
        <v xml:space="preserve"> </v>
      </c>
      <c r="K24" s="62" t="str">
        <f>IF('Zona 9'!$F25=""," ",'Zona 9'!$F25)</f>
        <v xml:space="preserve"> </v>
      </c>
      <c r="L24" s="62" t="str">
        <f>IF('Zona 10'!$F25=""," ",'Zona 10'!$F25)</f>
        <v xml:space="preserve"> </v>
      </c>
      <c r="M24" s="62" t="str">
        <f>IF('Zona 11'!$F25=""," ",'Zona 11'!$F25)</f>
        <v xml:space="preserve"> </v>
      </c>
      <c r="N24" s="62" t="str">
        <f>IF('Zona 12'!$F25=""," ",'Zona 12'!$F25)</f>
        <v xml:space="preserve"> </v>
      </c>
      <c r="O24" s="62" t="str">
        <f>IF('Zona 13'!$F25=""," ",'Zona 13'!$F25)</f>
        <v xml:space="preserve"> </v>
      </c>
      <c r="P24" s="62" t="str">
        <f>IF('Zona 14'!$F25=""," ",'Zona 14'!$F25)</f>
        <v xml:space="preserve"> </v>
      </c>
      <c r="Q24" s="62" t="str">
        <f>IF('Zona 15'!$F25=""," ",'Zona 15'!$F25)</f>
        <v xml:space="preserve"> </v>
      </c>
      <c r="R24" s="62" t="str">
        <f>IF('Zona 16'!$F25=""," ",'Zona 16'!$F25)</f>
        <v xml:space="preserve"> </v>
      </c>
      <c r="S24" s="62" t="str">
        <f>IF('Zona 17'!$F25=""," ",'Zona 17'!$F25)</f>
        <v xml:space="preserve"> </v>
      </c>
      <c r="T24" s="62" t="str">
        <f>IF('Zona 18'!$F25=""," ",'Zona 18'!$F25)</f>
        <v xml:space="preserve"> </v>
      </c>
      <c r="U24" s="62" t="str">
        <f>IF('Zona 19'!$F25=""," ",'Zona 19'!$F25)</f>
        <v xml:space="preserve"> </v>
      </c>
      <c r="V24" s="62" t="str">
        <f>IF('Zona 20'!$F25=""," ",'Zona 20'!$F25)</f>
        <v xml:space="preserve"> </v>
      </c>
    </row>
    <row r="25" spans="1:22" x14ac:dyDescent="0.25">
      <c r="A25" s="92"/>
      <c r="B25" s="15" t="s">
        <v>191</v>
      </c>
      <c r="C25" s="54" t="str">
        <f>IF('Zona 1'!$F26=""," ",'Zona 1'!$F26)</f>
        <v xml:space="preserve"> </v>
      </c>
      <c r="D25" s="62" t="str">
        <f>IF('Zona 2'!$F26=""," ",'Zona 2'!$F26)</f>
        <v xml:space="preserve"> </v>
      </c>
      <c r="E25" s="62" t="str">
        <f>IF('Zona 3'!$F26=""," ",'Zona 3'!$F26)</f>
        <v xml:space="preserve"> </v>
      </c>
      <c r="F25" s="62" t="str">
        <f>IF('Zona 4'!$F26=""," ",'Zona 4'!$F26)</f>
        <v xml:space="preserve"> </v>
      </c>
      <c r="G25" s="62" t="str">
        <f>IF('Zona 5'!$F26=""," ",'Zona 5'!$F26)</f>
        <v xml:space="preserve"> </v>
      </c>
      <c r="H25" s="62" t="str">
        <f>IF('Zona 6'!$F26=""," ",'Zona 6'!$F26)</f>
        <v xml:space="preserve"> </v>
      </c>
      <c r="I25" s="62" t="str">
        <f>IF('Zona 7'!$F26=""," ",'Zona 7'!$F26)</f>
        <v xml:space="preserve"> </v>
      </c>
      <c r="J25" s="62" t="str">
        <f>IF('Zona 8'!$F26=""," ",'Zona 8'!$F26)</f>
        <v xml:space="preserve"> </v>
      </c>
      <c r="K25" s="62" t="str">
        <f>IF('Zona 9'!$F26=""," ",'Zona 9'!$F26)</f>
        <v xml:space="preserve"> </v>
      </c>
      <c r="L25" s="62" t="str">
        <f>IF('Zona 10'!$F26=""," ",'Zona 10'!$F26)</f>
        <v xml:space="preserve"> </v>
      </c>
      <c r="M25" s="62" t="str">
        <f>IF('Zona 11'!$F26=""," ",'Zona 11'!$F26)</f>
        <v xml:space="preserve"> </v>
      </c>
      <c r="N25" s="62" t="str">
        <f>IF('Zona 12'!$F26=""," ",'Zona 12'!$F26)</f>
        <v xml:space="preserve"> </v>
      </c>
      <c r="O25" s="62" t="str">
        <f>IF('Zona 13'!$F26=""," ",'Zona 13'!$F26)</f>
        <v xml:space="preserve"> </v>
      </c>
      <c r="P25" s="62" t="str">
        <f>IF('Zona 14'!$F26=""," ",'Zona 14'!$F26)</f>
        <v xml:space="preserve"> </v>
      </c>
      <c r="Q25" s="62" t="str">
        <f>IF('Zona 15'!$F26=""," ",'Zona 15'!$F26)</f>
        <v xml:space="preserve"> </v>
      </c>
      <c r="R25" s="62" t="str">
        <f>IF('Zona 16'!$F26=""," ",'Zona 16'!$F26)</f>
        <v xml:space="preserve"> </v>
      </c>
      <c r="S25" s="62" t="str">
        <f>IF('Zona 17'!$F26=""," ",'Zona 17'!$F26)</f>
        <v xml:space="preserve"> </v>
      </c>
      <c r="T25" s="62" t="str">
        <f>IF('Zona 18'!$F26=""," ",'Zona 18'!$F26)</f>
        <v xml:space="preserve"> </v>
      </c>
      <c r="U25" s="62" t="str">
        <f>IF('Zona 19'!$F26=""," ",'Zona 19'!$F26)</f>
        <v xml:space="preserve"> </v>
      </c>
      <c r="V25" s="62" t="str">
        <f>IF('Zona 20'!$F26=""," ",'Zona 20'!$F26)</f>
        <v xml:space="preserve"> </v>
      </c>
    </row>
  </sheetData>
  <sheetProtection algorithmName="SHA-512" hashValue="i3K1LSNwWQBzJ4sNKJ+Pv0mquaImGFGw5M6gVcgeksea/X9k/0nyChZOjHIHKkjAbZwr8+DiVkzq0SuY3QFN6w==" saltValue="E1mgsI8ldWW4JQiyFbqI1w==" spinCount="100000" sheet="1" objects="1" scenarios="1"/>
  <mergeCells count="14">
    <mergeCell ref="A24:A25"/>
    <mergeCell ref="M1:V1"/>
    <mergeCell ref="A2:B2"/>
    <mergeCell ref="A5:A7"/>
    <mergeCell ref="A8:B8"/>
    <mergeCell ref="A9:A12"/>
    <mergeCell ref="A13:B13"/>
    <mergeCell ref="A3:B3"/>
    <mergeCell ref="A1:L1"/>
    <mergeCell ref="A14:B14"/>
    <mergeCell ref="A15:A19"/>
    <mergeCell ref="A20:B20"/>
    <mergeCell ref="A21:A22"/>
    <mergeCell ref="A23:B23"/>
  </mergeCells>
  <pageMargins left="0.9055118110236221" right="0.47244094488188981" top="1.3779527559055118" bottom="0.78740157480314965" header="0.31496062992125984" footer="0.31496062992125984"/>
  <pageSetup paperSize="9" orientation="landscape" verticalDpi="1200" r:id="rId1"/>
  <headerFooter>
    <oddHeader xml:space="preserve">&amp;L&amp;G&amp;R&amp;12Formulario di verifica dell'ermeticità all'aria
Versione MZ 2024.3
</oddHeader>
    <oddFooter>&amp;R Pagina &amp;P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oglio4">
    <tabColor theme="3" tint="0.59999389629810485"/>
  </sheetPr>
  <dimension ref="A1:V67"/>
  <sheetViews>
    <sheetView view="pageLayout" zoomScaleNormal="100" workbookViewId="0">
      <selection activeCell="F1" sqref="F1:T1"/>
    </sheetView>
  </sheetViews>
  <sheetFormatPr baseColWidth="10" defaultColWidth="11.44140625" defaultRowHeight="13.8" x14ac:dyDescent="0.25"/>
  <cols>
    <col min="1" max="4" width="4.33203125" style="1" customWidth="1"/>
    <col min="5" max="5" width="6.44140625" style="1" customWidth="1"/>
    <col min="6" max="19" width="4.33203125" style="1" customWidth="1"/>
    <col min="20" max="20" width="3.5546875" style="1" customWidth="1"/>
    <col min="21" max="22" width="11.44140625" style="1" hidden="1" customWidth="1"/>
    <col min="23" max="24" width="11.44140625" style="1" customWidth="1"/>
    <col min="25" max="16384" width="11.44140625" style="1"/>
  </cols>
  <sheetData>
    <row r="1" spans="1:20" x14ac:dyDescent="0.25">
      <c r="A1" s="1" t="s">
        <v>76</v>
      </c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</row>
    <row r="2" spans="1:20" ht="7.5" customHeight="1" x14ac:dyDescent="0.25"/>
    <row r="3" spans="1:20" ht="15.6" x14ac:dyDescent="0.3">
      <c r="A3" s="5" t="s">
        <v>178</v>
      </c>
    </row>
    <row r="4" spans="1:20" ht="7.5" customHeight="1" x14ac:dyDescent="0.25"/>
    <row r="5" spans="1:20" x14ac:dyDescent="0.25">
      <c r="A5" s="1" t="s">
        <v>51</v>
      </c>
      <c r="F5" s="70"/>
      <c r="G5" s="4" t="s">
        <v>177</v>
      </c>
    </row>
    <row r="6" spans="1:20" x14ac:dyDescent="0.25">
      <c r="A6" s="1" t="s">
        <v>52</v>
      </c>
      <c r="F6" s="70"/>
      <c r="G6" s="4" t="s">
        <v>50</v>
      </c>
    </row>
    <row r="7" spans="1:20" x14ac:dyDescent="0.25">
      <c r="F7" s="70"/>
      <c r="G7" s="4" t="s">
        <v>179</v>
      </c>
    </row>
    <row r="8" spans="1:20" ht="7.5" customHeight="1" x14ac:dyDescent="0.25"/>
    <row r="9" spans="1:20" x14ac:dyDescent="0.25">
      <c r="A9" s="1" t="s">
        <v>49</v>
      </c>
      <c r="F9" s="70"/>
      <c r="G9" s="4" t="s">
        <v>53</v>
      </c>
    </row>
    <row r="10" spans="1:20" x14ac:dyDescent="0.25">
      <c r="A10" s="1" t="s">
        <v>48</v>
      </c>
      <c r="F10" s="70"/>
      <c r="G10" s="4" t="s">
        <v>180</v>
      </c>
    </row>
    <row r="11" spans="1:20" x14ac:dyDescent="0.25">
      <c r="F11" s="70"/>
      <c r="G11" s="4" t="s">
        <v>54</v>
      </c>
    </row>
    <row r="12" spans="1:20" ht="15" customHeight="1" x14ac:dyDescent="0.3">
      <c r="F12" s="70"/>
      <c r="G12" s="66" t="s">
        <v>192</v>
      </c>
      <c r="H12"/>
    </row>
    <row r="13" spans="1:20" ht="7.5" customHeight="1" x14ac:dyDescent="0.3">
      <c r="G13"/>
      <c r="H13" s="4"/>
    </row>
    <row r="14" spans="1:20" x14ac:dyDescent="0.25">
      <c r="A14" s="1" t="s">
        <v>193</v>
      </c>
      <c r="F14" s="70"/>
      <c r="G14" s="101" t="s">
        <v>194</v>
      </c>
      <c r="H14" s="101"/>
      <c r="I14" s="101"/>
      <c r="J14" s="101"/>
      <c r="K14" s="101"/>
      <c r="L14" s="101"/>
      <c r="M14" s="101"/>
      <c r="N14" s="101"/>
      <c r="O14" s="101"/>
      <c r="P14" s="101"/>
      <c r="Q14" s="101"/>
      <c r="R14" s="101"/>
      <c r="S14" s="101"/>
      <c r="T14" s="101"/>
    </row>
    <row r="15" spans="1:20" ht="7.5" customHeight="1" x14ac:dyDescent="0.25"/>
    <row r="16" spans="1:20" x14ac:dyDescent="0.25">
      <c r="A16" s="1" t="s">
        <v>41</v>
      </c>
      <c r="F16" s="70"/>
      <c r="G16" s="101" t="s">
        <v>183</v>
      </c>
      <c r="H16" s="101"/>
      <c r="I16" s="101"/>
      <c r="J16" s="101"/>
      <c r="K16" s="101"/>
      <c r="L16" s="101"/>
      <c r="M16" s="101"/>
      <c r="N16" s="101"/>
      <c r="O16" s="101"/>
      <c r="P16" s="101"/>
      <c r="Q16" s="101"/>
      <c r="R16" s="101"/>
      <c r="S16" s="101"/>
      <c r="T16" s="101"/>
    </row>
    <row r="17" spans="1:22" x14ac:dyDescent="0.25">
      <c r="F17" s="70"/>
      <c r="G17" s="101" t="s">
        <v>184</v>
      </c>
      <c r="H17" s="101"/>
      <c r="I17" s="101"/>
      <c r="J17" s="101"/>
      <c r="K17" s="101"/>
      <c r="L17" s="101"/>
      <c r="M17" s="101"/>
      <c r="N17" s="101"/>
      <c r="O17" s="101"/>
      <c r="P17" s="101"/>
      <c r="Q17" s="101"/>
      <c r="R17" s="101"/>
      <c r="S17" s="101"/>
      <c r="T17" s="101"/>
    </row>
    <row r="18" spans="1:22" x14ac:dyDescent="0.25">
      <c r="F18" s="70"/>
      <c r="G18" s="101" t="s">
        <v>185</v>
      </c>
      <c r="H18" s="101"/>
      <c r="I18" s="101"/>
      <c r="J18" s="101"/>
      <c r="K18" s="101"/>
      <c r="L18" s="101"/>
      <c r="M18" s="101"/>
      <c r="N18" s="101"/>
      <c r="O18" s="101"/>
      <c r="P18" s="101"/>
      <c r="Q18" s="101"/>
      <c r="R18" s="101"/>
      <c r="S18" s="101"/>
      <c r="T18" s="101"/>
    </row>
    <row r="19" spans="1:22" x14ac:dyDescent="0.25">
      <c r="F19" s="70"/>
      <c r="G19" s="101" t="s">
        <v>186</v>
      </c>
      <c r="H19" s="101"/>
      <c r="I19" s="101"/>
      <c r="J19" s="101"/>
      <c r="K19" s="101"/>
      <c r="L19" s="101"/>
      <c r="M19" s="101"/>
      <c r="N19" s="101"/>
      <c r="O19" s="101"/>
      <c r="P19" s="101"/>
      <c r="Q19" s="101"/>
      <c r="R19" s="101"/>
      <c r="S19" s="101"/>
      <c r="T19" s="101"/>
    </row>
    <row r="20" spans="1:22" x14ac:dyDescent="0.25">
      <c r="F20" s="70"/>
      <c r="G20" s="101" t="s">
        <v>187</v>
      </c>
      <c r="H20" s="101"/>
      <c r="I20" s="101"/>
      <c r="J20" s="101"/>
      <c r="K20" s="101"/>
      <c r="L20" s="101"/>
      <c r="M20" s="101"/>
      <c r="N20" s="101"/>
      <c r="O20" s="101"/>
      <c r="P20" s="101"/>
      <c r="Q20" s="101"/>
      <c r="R20" s="101"/>
      <c r="S20" s="101"/>
      <c r="T20" s="101"/>
    </row>
    <row r="21" spans="1:22" ht="7.5" customHeight="1" x14ac:dyDescent="0.25">
      <c r="G21" s="4"/>
    </row>
    <row r="22" spans="1:22" x14ac:dyDescent="0.25">
      <c r="A22" s="1" t="s">
        <v>40</v>
      </c>
      <c r="F22" s="70"/>
      <c r="G22" s="101" t="s">
        <v>114</v>
      </c>
      <c r="H22" s="101"/>
      <c r="I22" s="101"/>
      <c r="J22" s="101"/>
      <c r="K22" s="101"/>
      <c r="L22" s="101"/>
      <c r="M22" s="101"/>
      <c r="N22" s="101"/>
      <c r="O22" s="101"/>
      <c r="P22" s="101"/>
      <c r="Q22" s="101"/>
      <c r="R22" s="101"/>
      <c r="S22" s="101"/>
      <c r="T22" s="101"/>
    </row>
    <row r="23" spans="1:22" x14ac:dyDescent="0.25">
      <c r="F23" s="70"/>
      <c r="G23" s="101" t="s">
        <v>188</v>
      </c>
      <c r="H23" s="101"/>
      <c r="I23" s="101"/>
      <c r="J23" s="101"/>
      <c r="K23" s="101"/>
      <c r="L23" s="101"/>
      <c r="M23" s="101"/>
      <c r="N23" s="101"/>
      <c r="O23" s="101"/>
      <c r="P23" s="101"/>
      <c r="Q23" s="101"/>
      <c r="R23" s="101"/>
      <c r="S23" s="101"/>
      <c r="T23" s="101"/>
    </row>
    <row r="24" spans="1:22" ht="7.5" customHeight="1" x14ac:dyDescent="0.25">
      <c r="G24" s="66"/>
      <c r="H24" s="66"/>
      <c r="I24" s="66"/>
      <c r="J24" s="66"/>
      <c r="K24" s="66"/>
      <c r="L24" s="66"/>
      <c r="M24" s="66"/>
      <c r="N24" s="66"/>
      <c r="O24" s="66"/>
      <c r="P24" s="66"/>
      <c r="Q24" s="66"/>
      <c r="R24" s="66"/>
      <c r="S24" s="66"/>
      <c r="T24" s="66"/>
    </row>
    <row r="25" spans="1:22" x14ac:dyDescent="0.25">
      <c r="A25" s="1" t="s">
        <v>195</v>
      </c>
      <c r="F25" s="63"/>
      <c r="G25" s="101" t="s">
        <v>190</v>
      </c>
      <c r="H25" s="101"/>
      <c r="I25" s="101"/>
      <c r="J25" s="101"/>
      <c r="K25" s="101"/>
      <c r="L25" s="101"/>
      <c r="M25" s="101"/>
      <c r="N25" s="101"/>
      <c r="O25" s="101"/>
      <c r="P25" s="101"/>
      <c r="Q25" s="101"/>
      <c r="R25" s="101"/>
      <c r="S25" s="101"/>
      <c r="T25" s="101"/>
    </row>
    <row r="26" spans="1:22" x14ac:dyDescent="0.25">
      <c r="F26" s="63"/>
      <c r="G26" s="101" t="s">
        <v>191</v>
      </c>
      <c r="H26" s="101"/>
      <c r="I26" s="101"/>
      <c r="J26" s="101"/>
      <c r="K26" s="101"/>
      <c r="L26" s="101"/>
      <c r="M26" s="101"/>
      <c r="N26" s="101"/>
      <c r="O26" s="101"/>
      <c r="P26" s="101"/>
      <c r="Q26" s="101"/>
      <c r="R26" s="101"/>
      <c r="S26" s="101"/>
      <c r="T26" s="101"/>
    </row>
    <row r="28" spans="1:22" x14ac:dyDescent="0.25">
      <c r="A28" s="17" t="s">
        <v>27</v>
      </c>
    </row>
    <row r="29" spans="1:22" x14ac:dyDescent="0.25">
      <c r="A29" s="17"/>
    </row>
    <row r="30" spans="1:22" ht="18.600000000000001" customHeight="1" x14ac:dyDescent="0.25">
      <c r="A30" s="102" t="s">
        <v>28</v>
      </c>
      <c r="B30" s="103"/>
      <c r="C30" s="103"/>
      <c r="D30" s="103"/>
      <c r="E30" s="104"/>
      <c r="F30" s="107"/>
      <c r="G30" s="108"/>
      <c r="H30" s="108"/>
      <c r="I30" s="108"/>
      <c r="J30" s="109"/>
    </row>
    <row r="31" spans="1:22" ht="17.399999999999999" x14ac:dyDescent="0.35">
      <c r="A31" s="102" t="s">
        <v>196</v>
      </c>
      <c r="B31" s="103"/>
      <c r="C31" s="103"/>
      <c r="D31" s="103"/>
      <c r="E31" s="104"/>
      <c r="F31" s="105"/>
      <c r="G31" s="106"/>
      <c r="H31" s="25" t="s">
        <v>6</v>
      </c>
      <c r="I31" s="25"/>
      <c r="J31" s="26"/>
      <c r="K31" s="27" t="s">
        <v>32</v>
      </c>
      <c r="L31" s="25"/>
      <c r="M31" s="25"/>
      <c r="N31" s="25"/>
      <c r="O31" s="26"/>
      <c r="P31" s="105"/>
      <c r="Q31" s="106"/>
      <c r="R31" s="25" t="s">
        <v>13</v>
      </c>
      <c r="S31" s="25"/>
      <c r="T31" s="26"/>
      <c r="U31" s="1">
        <f>IF(Verifica!$F$31="Minergie",V31,IF(Verifica!$F$31="Minergie-P",V32,IF(Verifica!$F$31="Minergie-A",V33,0)))</f>
        <v>0</v>
      </c>
      <c r="V31" s="1">
        <f>IF(Verifica!$F$33="Nuove costruzioni",(F31*1.2+F33*12+F34*6)/(F31+F33+F34),IF(Verifica!$F$33="Ammodernamenti",(F32*1.6+F33*12+F34*6)/SUM(F32:F34),IF(Verifica!$F$33="Nuove costruzioni / Ammodernamenti",(F31*0.8+F32*1.6+F33*12+F34*6)/SUM(F31:F34),0)))</f>
        <v>0</v>
      </c>
    </row>
    <row r="32" spans="1:22" ht="17.399999999999999" x14ac:dyDescent="0.35">
      <c r="A32" s="102" t="s">
        <v>197</v>
      </c>
      <c r="B32" s="103"/>
      <c r="C32" s="103"/>
      <c r="D32" s="103"/>
      <c r="E32" s="104"/>
      <c r="F32" s="105"/>
      <c r="G32" s="106"/>
      <c r="H32" s="25" t="s">
        <v>6</v>
      </c>
      <c r="I32" s="25"/>
      <c r="J32" s="26"/>
      <c r="K32" s="27" t="s">
        <v>30</v>
      </c>
      <c r="L32" s="25"/>
      <c r="M32" s="25"/>
      <c r="N32" s="25"/>
      <c r="O32" s="26"/>
      <c r="P32" s="105"/>
      <c r="Q32" s="106"/>
      <c r="R32" s="25" t="s">
        <v>13</v>
      </c>
      <c r="S32" s="25"/>
      <c r="T32" s="26"/>
      <c r="V32" s="1">
        <f>IF(Verifica!$F$33="Nuove costruzioni",(F31*0.8+F33*12+F34*6)/(F31+F33+F34),IF(Verifica!$F$33="Ammodernamenti",(F32*1.6+F33*12+F34*6)/SUM(F32:F34),IF(Verifica!$F$33="Nuove costruzioni / Ammodernamenti",(F31*0.8+F32*1.6+F33*12+F34*6)/SUM(F31:F34),0)))</f>
        <v>0</v>
      </c>
    </row>
    <row r="33" spans="1:22" ht="16.2" x14ac:dyDescent="0.25">
      <c r="A33" s="102" t="s">
        <v>198</v>
      </c>
      <c r="B33" s="103"/>
      <c r="C33" s="103"/>
      <c r="D33" s="103"/>
      <c r="E33" s="104"/>
      <c r="F33" s="105"/>
      <c r="G33" s="106"/>
      <c r="H33" s="25" t="s">
        <v>6</v>
      </c>
      <c r="I33" s="25"/>
      <c r="J33" s="26"/>
      <c r="K33" s="102" t="s">
        <v>29</v>
      </c>
      <c r="L33" s="103"/>
      <c r="M33" s="103"/>
      <c r="N33" s="103"/>
      <c r="O33" s="104"/>
      <c r="P33" s="105"/>
      <c r="Q33" s="106"/>
      <c r="R33" s="25" t="s">
        <v>14</v>
      </c>
      <c r="S33" s="25"/>
      <c r="T33" s="26"/>
      <c r="V33" s="1">
        <f>IF(Verifica!$F$33="Nuove costruzioni",(F31*0.8+F33*12+F34*6)/(F31+F33+F34),IF(Verifica!$F$33="Ammodernamenti",(F32*1.6+F33*12+F34*6)/SUM(F32:F34),IF(Verifica!$F$33="Nuove costruzioni / Ammodernamenti",(F31*0.8+F32*1.6+F33*12+F34*6)/SUM(F31:F34),0)))</f>
        <v>0</v>
      </c>
    </row>
    <row r="34" spans="1:22" ht="16.2" x14ac:dyDescent="0.25">
      <c r="A34" s="102" t="s">
        <v>199</v>
      </c>
      <c r="B34" s="103"/>
      <c r="C34" s="103"/>
      <c r="D34" s="103"/>
      <c r="E34" s="104"/>
      <c r="F34" s="105"/>
      <c r="G34" s="106"/>
      <c r="H34" s="25" t="s">
        <v>6</v>
      </c>
      <c r="I34" s="25"/>
      <c r="J34" s="26"/>
      <c r="K34" s="102" t="s">
        <v>31</v>
      </c>
      <c r="L34" s="103"/>
      <c r="M34" s="103"/>
      <c r="N34" s="103"/>
      <c r="O34" s="104"/>
      <c r="P34" s="105"/>
      <c r="Q34" s="106"/>
      <c r="R34" s="25" t="s">
        <v>7</v>
      </c>
      <c r="S34" s="25"/>
      <c r="T34" s="26"/>
    </row>
    <row r="35" spans="1:22" ht="16.2" x14ac:dyDescent="0.35">
      <c r="A35" s="102" t="s">
        <v>209</v>
      </c>
      <c r="B35" s="103"/>
      <c r="C35" s="103"/>
      <c r="D35" s="103"/>
      <c r="E35" s="104"/>
      <c r="F35" s="113" t="str">
        <f>IF(F31=0," ",SUM(F31:G34))</f>
        <v xml:space="preserve"> </v>
      </c>
      <c r="G35" s="114"/>
      <c r="H35" s="25" t="s">
        <v>6</v>
      </c>
      <c r="I35" s="25"/>
      <c r="J35" s="26"/>
      <c r="K35" s="102" t="s">
        <v>115</v>
      </c>
      <c r="L35" s="103"/>
      <c r="M35" s="103"/>
      <c r="N35" s="103"/>
      <c r="O35" s="104"/>
      <c r="P35" s="105"/>
      <c r="Q35" s="106"/>
      <c r="R35" s="25" t="s">
        <v>208</v>
      </c>
      <c r="S35" s="25"/>
      <c r="T35" s="26"/>
    </row>
    <row r="37" spans="1:22" x14ac:dyDescent="0.25">
      <c r="A37" s="102"/>
      <c r="B37" s="103"/>
      <c r="C37" s="103"/>
      <c r="D37" s="103"/>
      <c r="E37" s="104"/>
      <c r="F37" s="110" t="s">
        <v>42</v>
      </c>
      <c r="G37" s="111"/>
      <c r="H37" s="111"/>
      <c r="I37" s="111"/>
      <c r="J37" s="112"/>
      <c r="K37" s="110" t="s">
        <v>33</v>
      </c>
      <c r="L37" s="111"/>
      <c r="M37" s="111"/>
      <c r="N37" s="111"/>
      <c r="O37" s="112"/>
      <c r="P37" s="110" t="s">
        <v>200</v>
      </c>
      <c r="Q37" s="111"/>
      <c r="R37" s="111"/>
      <c r="S37" s="111"/>
      <c r="T37" s="112"/>
    </row>
    <row r="38" spans="1:22" ht="16.2" x14ac:dyDescent="0.35">
      <c r="A38" s="102" t="s">
        <v>39</v>
      </c>
      <c r="B38" s="103"/>
      <c r="C38" s="103"/>
      <c r="D38" s="103"/>
      <c r="E38" s="104"/>
      <c r="F38" s="105"/>
      <c r="G38" s="106"/>
      <c r="H38" s="25" t="s">
        <v>8</v>
      </c>
      <c r="I38" s="25"/>
      <c r="J38" s="26"/>
      <c r="K38" s="105"/>
      <c r="L38" s="106"/>
      <c r="M38" s="25" t="s">
        <v>8</v>
      </c>
      <c r="N38" s="25"/>
      <c r="O38" s="26"/>
      <c r="P38" s="20"/>
      <c r="T38" s="21"/>
    </row>
    <row r="39" spans="1:22" ht="17.399999999999999" x14ac:dyDescent="0.35">
      <c r="A39" s="102" t="s">
        <v>38</v>
      </c>
      <c r="B39" s="103"/>
      <c r="C39" s="103"/>
      <c r="D39" s="103"/>
      <c r="E39" s="104"/>
      <c r="F39" s="105"/>
      <c r="G39" s="106"/>
      <c r="H39" s="25" t="s">
        <v>9</v>
      </c>
      <c r="I39" s="25"/>
      <c r="J39" s="26"/>
      <c r="K39" s="105"/>
      <c r="L39" s="106"/>
      <c r="M39" s="25" t="s">
        <v>9</v>
      </c>
      <c r="N39" s="25"/>
      <c r="O39" s="26"/>
      <c r="P39" s="20"/>
      <c r="T39" s="21"/>
    </row>
    <row r="40" spans="1:22" ht="16.2" x14ac:dyDescent="0.25">
      <c r="A40" s="120" t="s">
        <v>201</v>
      </c>
      <c r="B40" s="121"/>
      <c r="C40" s="121"/>
      <c r="D40" s="121"/>
      <c r="E40" s="122"/>
      <c r="F40" s="125"/>
      <c r="G40" s="126"/>
      <c r="H40" s="1" t="s">
        <v>10</v>
      </c>
      <c r="J40" s="21"/>
      <c r="K40" s="125"/>
      <c r="L40" s="126"/>
      <c r="M40" s="1" t="s">
        <v>10</v>
      </c>
      <c r="O40" s="21"/>
      <c r="P40" s="20"/>
      <c r="T40" s="21"/>
    </row>
    <row r="41" spans="1:22" x14ac:dyDescent="0.25">
      <c r="A41" s="115" t="s">
        <v>36</v>
      </c>
      <c r="B41" s="116"/>
      <c r="C41" s="116"/>
      <c r="D41" s="116"/>
      <c r="E41" s="117"/>
      <c r="F41" s="118"/>
      <c r="G41" s="119"/>
      <c r="H41" s="3"/>
      <c r="I41" s="3"/>
      <c r="J41" s="23"/>
      <c r="K41" s="118"/>
      <c r="L41" s="119"/>
      <c r="M41" s="3"/>
      <c r="N41" s="3"/>
      <c r="O41" s="23"/>
      <c r="P41" s="20"/>
      <c r="T41" s="21"/>
    </row>
    <row r="42" spans="1:22" x14ac:dyDescent="0.25">
      <c r="A42" s="120" t="s">
        <v>37</v>
      </c>
      <c r="B42" s="121"/>
      <c r="C42" s="121"/>
      <c r="D42" s="121"/>
      <c r="E42" s="122"/>
      <c r="F42" s="123"/>
      <c r="G42" s="124"/>
      <c r="H42" s="1" t="s">
        <v>10</v>
      </c>
      <c r="J42" s="21"/>
      <c r="K42" s="123"/>
      <c r="L42" s="124"/>
      <c r="M42" s="1" t="s">
        <v>10</v>
      </c>
      <c r="O42" s="21"/>
      <c r="P42" s="20"/>
      <c r="T42" s="21"/>
    </row>
    <row r="43" spans="1:22" x14ac:dyDescent="0.25">
      <c r="A43" s="115" t="s">
        <v>4</v>
      </c>
      <c r="B43" s="116"/>
      <c r="C43" s="116"/>
      <c r="D43" s="116"/>
      <c r="E43" s="117"/>
      <c r="F43" s="118"/>
      <c r="G43" s="119"/>
      <c r="H43" s="3"/>
      <c r="I43" s="3"/>
      <c r="J43" s="23"/>
      <c r="K43" s="118"/>
      <c r="L43" s="119"/>
      <c r="M43" s="3"/>
      <c r="N43" s="3"/>
      <c r="O43" s="23"/>
      <c r="P43" s="20"/>
      <c r="T43" s="21"/>
    </row>
    <row r="44" spans="1:22" ht="16.2" x14ac:dyDescent="0.35">
      <c r="A44" s="120" t="s">
        <v>116</v>
      </c>
      <c r="B44" s="121"/>
      <c r="C44" s="121"/>
      <c r="D44" s="121"/>
      <c r="E44" s="122"/>
      <c r="F44" s="127" t="str">
        <f>IF(F38=0," ",F38/SUM(F31:G34))</f>
        <v xml:space="preserve"> </v>
      </c>
      <c r="G44" s="128"/>
      <c r="H44" s="1" t="s">
        <v>0</v>
      </c>
      <c r="J44" s="21"/>
      <c r="K44" s="127" t="str">
        <f>IF(K38=0," ",K38/SUM(F31:G34))</f>
        <v xml:space="preserve"> </v>
      </c>
      <c r="L44" s="128"/>
      <c r="M44" s="1" t="s">
        <v>0</v>
      </c>
      <c r="O44" s="21"/>
      <c r="P44" s="127" t="str">
        <f>IF(F38=0," ",(F44+K44)/2)</f>
        <v xml:space="preserve"> </v>
      </c>
      <c r="Q44" s="128"/>
      <c r="R44" s="29" t="s">
        <v>0</v>
      </c>
      <c r="S44" s="19"/>
      <c r="T44" s="24"/>
    </row>
    <row r="45" spans="1:22" ht="15" x14ac:dyDescent="0.35">
      <c r="A45" s="115" t="s">
        <v>117</v>
      </c>
      <c r="B45" s="116"/>
      <c r="C45" s="116"/>
      <c r="D45" s="116"/>
      <c r="E45" s="117"/>
      <c r="F45" s="118"/>
      <c r="G45" s="119"/>
      <c r="H45" s="3"/>
      <c r="I45" s="3"/>
      <c r="J45" s="23"/>
      <c r="K45" s="118"/>
      <c r="L45" s="119"/>
      <c r="M45" s="3"/>
      <c r="N45" s="3"/>
      <c r="O45" s="23"/>
      <c r="P45" s="22"/>
      <c r="Q45" s="3"/>
      <c r="R45" s="28"/>
      <c r="S45" s="3"/>
      <c r="T45" s="23"/>
    </row>
    <row r="46" spans="1:22" x14ac:dyDescent="0.25">
      <c r="A46" s="102" t="s">
        <v>35</v>
      </c>
      <c r="B46" s="103"/>
      <c r="C46" s="103"/>
      <c r="D46" s="103"/>
      <c r="E46" s="104"/>
      <c r="F46" s="22" t="s">
        <v>12</v>
      </c>
      <c r="G46" s="35"/>
      <c r="H46" s="3" t="s">
        <v>11</v>
      </c>
      <c r="I46" s="3"/>
      <c r="J46" s="23"/>
      <c r="K46" s="22" t="s">
        <v>12</v>
      </c>
      <c r="L46" s="35"/>
      <c r="M46" s="3" t="s">
        <v>11</v>
      </c>
      <c r="N46" s="3"/>
      <c r="O46" s="23"/>
      <c r="P46" s="22" t="s">
        <v>12</v>
      </c>
      <c r="Q46" s="35"/>
      <c r="R46" s="3" t="s">
        <v>11</v>
      </c>
      <c r="S46" s="3"/>
      <c r="T46" s="23"/>
    </row>
    <row r="48" spans="1:22" ht="27" customHeight="1" x14ac:dyDescent="0.25">
      <c r="A48" s="18" t="s">
        <v>34</v>
      </c>
      <c r="B48" s="19"/>
      <c r="C48" s="19"/>
      <c r="D48" s="19"/>
      <c r="E48" s="24"/>
      <c r="F48" s="79" t="s">
        <v>202</v>
      </c>
      <c r="G48" s="80"/>
      <c r="H48" s="80"/>
      <c r="I48" s="80"/>
      <c r="J48" s="80"/>
      <c r="K48" s="80"/>
      <c r="L48" s="80"/>
      <c r="M48" s="80"/>
      <c r="N48" s="80"/>
      <c r="O48" s="80"/>
      <c r="P48" s="80"/>
      <c r="Q48" s="80"/>
      <c r="R48" s="80"/>
      <c r="S48" s="80"/>
      <c r="T48" s="81"/>
    </row>
    <row r="49" spans="1:20" ht="14.25" customHeight="1" x14ac:dyDescent="0.25">
      <c r="A49" s="20"/>
      <c r="E49" s="21"/>
      <c r="F49" s="79" t="s">
        <v>126</v>
      </c>
      <c r="G49" s="80"/>
      <c r="H49" s="80"/>
      <c r="I49" s="80"/>
      <c r="J49" s="80"/>
      <c r="K49" s="80"/>
      <c r="L49" s="80"/>
      <c r="M49" s="80"/>
      <c r="N49" s="80"/>
      <c r="O49" s="80"/>
      <c r="P49" s="80"/>
      <c r="Q49" s="80"/>
      <c r="R49" s="80"/>
      <c r="S49" s="80"/>
      <c r="T49" s="81"/>
    </row>
    <row r="50" spans="1:20" ht="33" customHeight="1" x14ac:dyDescent="0.25">
      <c r="A50" s="134" t="s">
        <v>203</v>
      </c>
      <c r="B50" s="78"/>
      <c r="C50" s="78"/>
      <c r="D50" s="78"/>
      <c r="E50" s="78"/>
      <c r="F50" s="78"/>
      <c r="G50" s="78"/>
      <c r="H50" s="78"/>
      <c r="I50" s="78"/>
      <c r="J50" s="78"/>
      <c r="K50" s="78"/>
      <c r="L50" s="78"/>
      <c r="M50" s="78"/>
      <c r="N50" s="78"/>
      <c r="O50" s="78"/>
      <c r="P50" s="78"/>
      <c r="Q50" s="78"/>
      <c r="R50" s="78"/>
      <c r="S50" s="78"/>
      <c r="T50" s="78"/>
    </row>
    <row r="51" spans="1:20" ht="8.4" customHeight="1" x14ac:dyDescent="0.25"/>
    <row r="52" spans="1:20" ht="26.4" x14ac:dyDescent="0.4">
      <c r="A52" s="2" t="s">
        <v>61</v>
      </c>
      <c r="B52" s="4"/>
      <c r="C52" s="4"/>
      <c r="D52" s="4"/>
      <c r="T52" s="37" t="s">
        <v>18</v>
      </c>
    </row>
    <row r="53" spans="1:20" ht="8.4" customHeight="1" x14ac:dyDescent="0.25">
      <c r="A53" s="4"/>
      <c r="B53" s="4"/>
      <c r="C53" s="4"/>
      <c r="D53" s="4"/>
    </row>
    <row r="54" spans="1:20" x14ac:dyDescent="0.25">
      <c r="A54" s="132" t="s">
        <v>43</v>
      </c>
      <c r="B54" s="132"/>
      <c r="C54" s="132"/>
      <c r="D54" s="132"/>
      <c r="E54" s="132"/>
      <c r="F54" s="132"/>
      <c r="G54" s="132"/>
      <c r="H54" s="132"/>
      <c r="I54" s="132"/>
      <c r="J54" s="132"/>
      <c r="K54" s="132" t="s">
        <v>44</v>
      </c>
      <c r="L54" s="132"/>
      <c r="M54" s="132"/>
      <c r="N54" s="132"/>
      <c r="O54" s="132"/>
      <c r="P54" s="132"/>
      <c r="Q54" s="132"/>
      <c r="R54" s="132"/>
      <c r="S54" s="132"/>
      <c r="T54" s="132"/>
    </row>
    <row r="55" spans="1:20" ht="31.5" customHeight="1" x14ac:dyDescent="0.25">
      <c r="A55" s="133" t="s">
        <v>45</v>
      </c>
      <c r="B55" s="133"/>
      <c r="C55" s="133"/>
      <c r="D55" s="133"/>
      <c r="E55" s="133"/>
      <c r="F55" s="133" t="s">
        <v>124</v>
      </c>
      <c r="G55" s="133"/>
      <c r="H55" s="133"/>
      <c r="I55" s="133"/>
      <c r="J55" s="133"/>
      <c r="K55" s="133" t="s">
        <v>45</v>
      </c>
      <c r="L55" s="133"/>
      <c r="M55" s="133"/>
      <c r="N55" s="133"/>
      <c r="O55" s="133"/>
      <c r="P55" s="133" t="s">
        <v>125</v>
      </c>
      <c r="Q55" s="133"/>
      <c r="R55" s="133"/>
      <c r="S55" s="133"/>
      <c r="T55" s="133"/>
    </row>
    <row r="56" spans="1:20" x14ac:dyDescent="0.25">
      <c r="A56" s="129"/>
      <c r="B56" s="130"/>
      <c r="C56" s="130"/>
      <c r="D56" s="130"/>
      <c r="E56" s="131"/>
      <c r="F56" s="129"/>
      <c r="G56" s="130"/>
      <c r="H56" s="130"/>
      <c r="I56" s="130"/>
      <c r="J56" s="131"/>
      <c r="K56" s="129"/>
      <c r="L56" s="130"/>
      <c r="M56" s="130"/>
      <c r="N56" s="130"/>
      <c r="O56" s="131"/>
      <c r="P56" s="129"/>
      <c r="Q56" s="130"/>
      <c r="R56" s="130"/>
      <c r="S56" s="130"/>
      <c r="T56" s="131"/>
    </row>
    <row r="57" spans="1:20" x14ac:dyDescent="0.25">
      <c r="A57" s="129"/>
      <c r="B57" s="130"/>
      <c r="C57" s="130"/>
      <c r="D57" s="130"/>
      <c r="E57" s="131"/>
      <c r="F57" s="129"/>
      <c r="G57" s="130"/>
      <c r="H57" s="130"/>
      <c r="I57" s="130"/>
      <c r="J57" s="131"/>
      <c r="K57" s="129"/>
      <c r="L57" s="130"/>
      <c r="M57" s="130"/>
      <c r="N57" s="130"/>
      <c r="O57" s="131"/>
      <c r="P57" s="129"/>
      <c r="Q57" s="130"/>
      <c r="R57" s="130"/>
      <c r="S57" s="130"/>
      <c r="T57" s="131"/>
    </row>
    <row r="58" spans="1:20" x14ac:dyDescent="0.25">
      <c r="A58" s="129"/>
      <c r="B58" s="130"/>
      <c r="C58" s="130"/>
      <c r="D58" s="130"/>
      <c r="E58" s="131"/>
      <c r="F58" s="129"/>
      <c r="G58" s="130"/>
      <c r="H58" s="130"/>
      <c r="I58" s="130"/>
      <c r="J58" s="131"/>
      <c r="K58" s="129"/>
      <c r="L58" s="130"/>
      <c r="M58" s="130"/>
      <c r="N58" s="130"/>
      <c r="O58" s="131"/>
      <c r="P58" s="129"/>
      <c r="Q58" s="130"/>
      <c r="R58" s="130"/>
      <c r="S58" s="130"/>
      <c r="T58" s="131"/>
    </row>
    <row r="59" spans="1:20" x14ac:dyDescent="0.25">
      <c r="A59" s="129"/>
      <c r="B59" s="130"/>
      <c r="C59" s="130"/>
      <c r="D59" s="130"/>
      <c r="E59" s="131"/>
      <c r="F59" s="129"/>
      <c r="G59" s="130"/>
      <c r="H59" s="130"/>
      <c r="I59" s="130"/>
      <c r="J59" s="131"/>
      <c r="K59" s="129"/>
      <c r="L59" s="130"/>
      <c r="M59" s="130"/>
      <c r="N59" s="130"/>
      <c r="O59" s="131"/>
      <c r="P59" s="129"/>
      <c r="Q59" s="130"/>
      <c r="R59" s="130"/>
      <c r="S59" s="130"/>
      <c r="T59" s="131"/>
    </row>
    <row r="60" spans="1:20" x14ac:dyDescent="0.25">
      <c r="A60" s="129"/>
      <c r="B60" s="130"/>
      <c r="C60" s="130"/>
      <c r="D60" s="130"/>
      <c r="E60" s="131"/>
      <c r="F60" s="129"/>
      <c r="G60" s="130"/>
      <c r="H60" s="130"/>
      <c r="I60" s="130"/>
      <c r="J60" s="131"/>
      <c r="K60" s="129"/>
      <c r="L60" s="130"/>
      <c r="M60" s="130"/>
      <c r="N60" s="130"/>
      <c r="O60" s="131"/>
      <c r="P60" s="129"/>
      <c r="Q60" s="130"/>
      <c r="R60" s="130"/>
      <c r="S60" s="130"/>
      <c r="T60" s="131"/>
    </row>
    <row r="61" spans="1:20" x14ac:dyDescent="0.25">
      <c r="A61" s="129"/>
      <c r="B61" s="130"/>
      <c r="C61" s="130"/>
      <c r="D61" s="130"/>
      <c r="E61" s="131"/>
      <c r="F61" s="129"/>
      <c r="G61" s="130"/>
      <c r="H61" s="130"/>
      <c r="I61" s="130"/>
      <c r="J61" s="131"/>
      <c r="K61" s="129"/>
      <c r="L61" s="130"/>
      <c r="M61" s="130"/>
      <c r="N61" s="130"/>
      <c r="O61" s="131"/>
      <c r="P61" s="129"/>
      <c r="Q61" s="130"/>
      <c r="R61" s="130"/>
      <c r="S61" s="130"/>
      <c r="T61" s="131"/>
    </row>
    <row r="62" spans="1:20" x14ac:dyDescent="0.25">
      <c r="A62" s="129"/>
      <c r="B62" s="130"/>
      <c r="C62" s="130"/>
      <c r="D62" s="130"/>
      <c r="E62" s="131"/>
      <c r="F62" s="129"/>
      <c r="G62" s="130"/>
      <c r="H62" s="130"/>
      <c r="I62" s="130"/>
      <c r="J62" s="131"/>
      <c r="K62" s="129"/>
      <c r="L62" s="130"/>
      <c r="M62" s="130"/>
      <c r="N62" s="130"/>
      <c r="O62" s="131"/>
      <c r="P62" s="129"/>
      <c r="Q62" s="130"/>
      <c r="R62" s="130"/>
      <c r="S62" s="130"/>
      <c r="T62" s="131"/>
    </row>
    <row r="63" spans="1:20" x14ac:dyDescent="0.25">
      <c r="A63" s="129"/>
      <c r="B63" s="130"/>
      <c r="C63" s="130"/>
      <c r="D63" s="130"/>
      <c r="E63" s="131"/>
      <c r="F63" s="129"/>
      <c r="G63" s="130"/>
      <c r="H63" s="130"/>
      <c r="I63" s="130"/>
      <c r="J63" s="131"/>
      <c r="K63" s="129"/>
      <c r="L63" s="130"/>
      <c r="M63" s="130"/>
      <c r="N63" s="130"/>
      <c r="O63" s="131"/>
      <c r="P63" s="129"/>
      <c r="Q63" s="130"/>
      <c r="R63" s="130"/>
      <c r="S63" s="130"/>
      <c r="T63" s="131"/>
    </row>
    <row r="64" spans="1:20" x14ac:dyDescent="0.25">
      <c r="A64" s="129"/>
      <c r="B64" s="130"/>
      <c r="C64" s="130"/>
      <c r="D64" s="130"/>
      <c r="E64" s="131"/>
      <c r="F64" s="129"/>
      <c r="G64" s="130"/>
      <c r="H64" s="130"/>
      <c r="I64" s="130"/>
      <c r="J64" s="131"/>
      <c r="K64" s="129"/>
      <c r="L64" s="130"/>
      <c r="M64" s="130"/>
      <c r="N64" s="130"/>
      <c r="O64" s="131"/>
      <c r="P64" s="129"/>
      <c r="Q64" s="130"/>
      <c r="R64" s="130"/>
      <c r="S64" s="130"/>
      <c r="T64" s="131"/>
    </row>
    <row r="65" spans="1:20" x14ac:dyDescent="0.25">
      <c r="A65" s="129"/>
      <c r="B65" s="130"/>
      <c r="C65" s="130"/>
      <c r="D65" s="130"/>
      <c r="E65" s="131"/>
      <c r="F65" s="129"/>
      <c r="G65" s="130"/>
      <c r="H65" s="130"/>
      <c r="I65" s="130"/>
      <c r="J65" s="131"/>
      <c r="K65" s="129"/>
      <c r="L65" s="130"/>
      <c r="M65" s="130"/>
      <c r="N65" s="130"/>
      <c r="O65" s="131"/>
      <c r="P65" s="129"/>
      <c r="Q65" s="130"/>
      <c r="R65" s="130"/>
      <c r="S65" s="130"/>
      <c r="T65" s="131"/>
    </row>
    <row r="66" spans="1:20" ht="16.8" x14ac:dyDescent="0.3">
      <c r="A66" s="102" t="s">
        <v>65</v>
      </c>
      <c r="B66" s="103"/>
      <c r="C66" s="103"/>
      <c r="D66" s="103"/>
      <c r="E66" s="104"/>
      <c r="F66" s="136" t="str">
        <f>IF(A56=0," ",(RSQ(A56:A65,F56:F65)))</f>
        <v xml:space="preserve"> </v>
      </c>
      <c r="G66" s="137"/>
      <c r="H66" s="137"/>
      <c r="I66" s="137"/>
      <c r="J66" s="138"/>
      <c r="K66" s="38"/>
      <c r="L66" s="25"/>
      <c r="M66" s="25"/>
      <c r="N66" s="25"/>
      <c r="O66" s="26"/>
      <c r="P66" s="136" t="str">
        <f>IF(K56=0," ",(RSQ(K56:K65,P56:P65)))</f>
        <v xml:space="preserve"> </v>
      </c>
      <c r="Q66" s="137"/>
      <c r="R66" s="137"/>
      <c r="S66" s="137"/>
      <c r="T66" s="138"/>
    </row>
    <row r="67" spans="1:20" x14ac:dyDescent="0.25">
      <c r="B67" s="4"/>
      <c r="C67" s="4"/>
      <c r="D67" s="4"/>
    </row>
  </sheetData>
  <sheetProtection algorithmName="SHA-512" hashValue="CaJ3r9rHsZ+JxklAE0CCwhxRyxFlMWgNoNN4DTn9qkNALqwsZAzqvBu+zUW3jUjs+bjaNmigZbM9O4v78L+Bsg==" saltValue="+esWdezmvkEGQpB0kocD9g==" spinCount="100000" sheet="1" objects="1" scenarios="1"/>
  <mergeCells count="113">
    <mergeCell ref="G14:T14"/>
    <mergeCell ref="G20:T20"/>
    <mergeCell ref="G16:T16"/>
    <mergeCell ref="G17:T17"/>
    <mergeCell ref="G18:T18"/>
    <mergeCell ref="G19:T19"/>
    <mergeCell ref="A66:E66"/>
    <mergeCell ref="F66:J66"/>
    <mergeCell ref="P66:T66"/>
    <mergeCell ref="P61:T61"/>
    <mergeCell ref="A58:E58"/>
    <mergeCell ref="F58:J58"/>
    <mergeCell ref="K58:O58"/>
    <mergeCell ref="P58:T58"/>
    <mergeCell ref="A59:E59"/>
    <mergeCell ref="F59:J59"/>
    <mergeCell ref="K59:O59"/>
    <mergeCell ref="P59:T59"/>
    <mergeCell ref="A56:E56"/>
    <mergeCell ref="F56:J56"/>
    <mergeCell ref="K56:O56"/>
    <mergeCell ref="P56:T56"/>
    <mergeCell ref="A57:E57"/>
    <mergeCell ref="F57:J57"/>
    <mergeCell ref="F1:T1"/>
    <mergeCell ref="A64:E64"/>
    <mergeCell ref="F64:J64"/>
    <mergeCell ref="K64:O64"/>
    <mergeCell ref="P64:T64"/>
    <mergeCell ref="A65:E65"/>
    <mergeCell ref="F65:J65"/>
    <mergeCell ref="K65:O65"/>
    <mergeCell ref="P65:T65"/>
    <mergeCell ref="A62:E62"/>
    <mergeCell ref="F62:J62"/>
    <mergeCell ref="K62:O62"/>
    <mergeCell ref="P62:T62"/>
    <mergeCell ref="A63:E63"/>
    <mergeCell ref="F63:J63"/>
    <mergeCell ref="K63:O63"/>
    <mergeCell ref="P63:T63"/>
    <mergeCell ref="A60:E60"/>
    <mergeCell ref="F60:J60"/>
    <mergeCell ref="K60:O60"/>
    <mergeCell ref="P60:T60"/>
    <mergeCell ref="A61:E61"/>
    <mergeCell ref="F61:J61"/>
    <mergeCell ref="K61:O61"/>
    <mergeCell ref="K57:O57"/>
    <mergeCell ref="P57:T57"/>
    <mergeCell ref="F49:T49"/>
    <mergeCell ref="A54:J54"/>
    <mergeCell ref="K54:T54"/>
    <mergeCell ref="A55:E55"/>
    <mergeCell ref="F55:J55"/>
    <mergeCell ref="K55:O55"/>
    <mergeCell ref="P55:T55"/>
    <mergeCell ref="A50:T50"/>
    <mergeCell ref="P44:Q44"/>
    <mergeCell ref="A45:E45"/>
    <mergeCell ref="F45:G45"/>
    <mergeCell ref="K45:L45"/>
    <mergeCell ref="A46:E46"/>
    <mergeCell ref="F48:T48"/>
    <mergeCell ref="A43:E43"/>
    <mergeCell ref="F43:G43"/>
    <mergeCell ref="K43:L43"/>
    <mergeCell ref="A44:E44"/>
    <mergeCell ref="F44:G44"/>
    <mergeCell ref="K44:L44"/>
    <mergeCell ref="A41:E41"/>
    <mergeCell ref="F41:G41"/>
    <mergeCell ref="K41:L41"/>
    <mergeCell ref="A42:E42"/>
    <mergeCell ref="F42:G42"/>
    <mergeCell ref="K42:L42"/>
    <mergeCell ref="A39:E39"/>
    <mergeCell ref="F39:G39"/>
    <mergeCell ref="K39:L39"/>
    <mergeCell ref="A40:E40"/>
    <mergeCell ref="F40:G40"/>
    <mergeCell ref="K40:L40"/>
    <mergeCell ref="A37:E37"/>
    <mergeCell ref="F37:J37"/>
    <mergeCell ref="K37:O37"/>
    <mergeCell ref="P37:T37"/>
    <mergeCell ref="A38:E38"/>
    <mergeCell ref="F38:G38"/>
    <mergeCell ref="K38:L38"/>
    <mergeCell ref="A35:E35"/>
    <mergeCell ref="F35:G35"/>
    <mergeCell ref="K35:O35"/>
    <mergeCell ref="P35:Q35"/>
    <mergeCell ref="G23:T23"/>
    <mergeCell ref="G22:T22"/>
    <mergeCell ref="G25:T25"/>
    <mergeCell ref="G26:T26"/>
    <mergeCell ref="K33:O33"/>
    <mergeCell ref="P33:Q33"/>
    <mergeCell ref="K34:O34"/>
    <mergeCell ref="P34:Q34"/>
    <mergeCell ref="A33:E33"/>
    <mergeCell ref="F33:G33"/>
    <mergeCell ref="A34:E34"/>
    <mergeCell ref="F34:G34"/>
    <mergeCell ref="A30:E30"/>
    <mergeCell ref="F30:J30"/>
    <mergeCell ref="A31:E31"/>
    <mergeCell ref="F31:G31"/>
    <mergeCell ref="P31:Q31"/>
    <mergeCell ref="A32:E32"/>
    <mergeCell ref="F32:G32"/>
    <mergeCell ref="P32:Q32"/>
  </mergeCells>
  <pageMargins left="0.9055118110236221" right="0.47244094488188981" top="1.3779527559055118" bottom="0.78740157480314965" header="0.31496062992125984" footer="0.31496062992125984"/>
  <pageSetup paperSize="9" orientation="portrait" verticalDpi="1200" r:id="rId1"/>
  <headerFooter>
    <oddHeader xml:space="preserve">&amp;L&amp;G&amp;R&amp;12Formulario di verifica dell'ermeticità all'aria
Versione MZ 2024.3
</oddHeader>
    <oddFooter>&amp;R Pagina &amp;P</oddFooter>
  </headerFooter>
  <rowBreaks count="1" manualBreakCount="1">
    <brk id="49" max="16383" man="1"/>
  </rowBreaks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924A3A-E5C9-46D9-8A58-201DABB42F52}">
  <sheetPr codeName="Foglio5">
    <tabColor theme="3" tint="0.59999389629810485"/>
  </sheetPr>
  <dimension ref="A1:V67"/>
  <sheetViews>
    <sheetView view="pageLayout" zoomScaleNormal="100" workbookViewId="0">
      <selection activeCell="T6" sqref="T6"/>
    </sheetView>
  </sheetViews>
  <sheetFormatPr baseColWidth="10" defaultColWidth="11.44140625" defaultRowHeight="13.8" x14ac:dyDescent="0.25"/>
  <cols>
    <col min="1" max="4" width="4.33203125" style="1" customWidth="1"/>
    <col min="5" max="5" width="6.44140625" style="1" customWidth="1"/>
    <col min="6" max="19" width="4.33203125" style="1" customWidth="1"/>
    <col min="20" max="20" width="3.5546875" style="1" customWidth="1"/>
    <col min="21" max="22" width="11.44140625" style="1" hidden="1" customWidth="1"/>
    <col min="23" max="24" width="11.44140625" style="1" customWidth="1"/>
    <col min="25" max="16384" width="11.44140625" style="1"/>
  </cols>
  <sheetData>
    <row r="1" spans="1:20" x14ac:dyDescent="0.25">
      <c r="A1" s="1" t="s">
        <v>76</v>
      </c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</row>
    <row r="2" spans="1:20" ht="7.5" customHeight="1" x14ac:dyDescent="0.25"/>
    <row r="3" spans="1:20" ht="15.6" x14ac:dyDescent="0.3">
      <c r="A3" s="5" t="s">
        <v>178</v>
      </c>
    </row>
    <row r="4" spans="1:20" ht="7.5" customHeight="1" x14ac:dyDescent="0.25"/>
    <row r="5" spans="1:20" x14ac:dyDescent="0.25">
      <c r="A5" s="1" t="s">
        <v>51</v>
      </c>
      <c r="F5" s="70"/>
      <c r="G5" s="4" t="s">
        <v>177</v>
      </c>
    </row>
    <row r="6" spans="1:20" x14ac:dyDescent="0.25">
      <c r="A6" s="1" t="s">
        <v>52</v>
      </c>
      <c r="F6" s="70"/>
      <c r="G6" s="4" t="s">
        <v>50</v>
      </c>
    </row>
    <row r="7" spans="1:20" x14ac:dyDescent="0.25">
      <c r="F7" s="70"/>
      <c r="G7" s="4" t="s">
        <v>179</v>
      </c>
    </row>
    <row r="8" spans="1:20" ht="7.5" customHeight="1" x14ac:dyDescent="0.25"/>
    <row r="9" spans="1:20" x14ac:dyDescent="0.25">
      <c r="A9" s="1" t="s">
        <v>49</v>
      </c>
      <c r="F9" s="70"/>
      <c r="G9" s="4" t="s">
        <v>53</v>
      </c>
    </row>
    <row r="10" spans="1:20" x14ac:dyDescent="0.25">
      <c r="A10" s="1" t="s">
        <v>48</v>
      </c>
      <c r="F10" s="70"/>
      <c r="G10" s="4" t="s">
        <v>180</v>
      </c>
    </row>
    <row r="11" spans="1:20" x14ac:dyDescent="0.25">
      <c r="F11" s="70"/>
      <c r="G11" s="4" t="s">
        <v>54</v>
      </c>
    </row>
    <row r="12" spans="1:20" ht="15" customHeight="1" x14ac:dyDescent="0.3">
      <c r="F12" s="70"/>
      <c r="G12" s="66" t="s">
        <v>192</v>
      </c>
      <c r="H12"/>
    </row>
    <row r="13" spans="1:20" ht="7.5" customHeight="1" x14ac:dyDescent="0.3">
      <c r="G13"/>
      <c r="H13" s="4"/>
    </row>
    <row r="14" spans="1:20" x14ac:dyDescent="0.25">
      <c r="A14" s="1" t="s">
        <v>193</v>
      </c>
      <c r="F14" s="70"/>
      <c r="G14" s="101" t="s">
        <v>194</v>
      </c>
      <c r="H14" s="101"/>
      <c r="I14" s="101"/>
      <c r="J14" s="101"/>
      <c r="K14" s="101"/>
      <c r="L14" s="101"/>
      <c r="M14" s="101"/>
      <c r="N14" s="101"/>
      <c r="O14" s="101"/>
      <c r="P14" s="101"/>
      <c r="Q14" s="101"/>
      <c r="R14" s="101"/>
      <c r="S14" s="101"/>
      <c r="T14" s="101"/>
    </row>
    <row r="15" spans="1:20" ht="7.5" customHeight="1" x14ac:dyDescent="0.25"/>
    <row r="16" spans="1:20" x14ac:dyDescent="0.25">
      <c r="A16" s="1" t="s">
        <v>41</v>
      </c>
      <c r="F16" s="70"/>
      <c r="G16" s="101" t="s">
        <v>183</v>
      </c>
      <c r="H16" s="101"/>
      <c r="I16" s="101"/>
      <c r="J16" s="101"/>
      <c r="K16" s="101"/>
      <c r="L16" s="101"/>
      <c r="M16" s="101"/>
      <c r="N16" s="101"/>
      <c r="O16" s="101"/>
      <c r="P16" s="101"/>
      <c r="Q16" s="101"/>
      <c r="R16" s="101"/>
      <c r="S16" s="101"/>
      <c r="T16" s="101"/>
    </row>
    <row r="17" spans="1:22" x14ac:dyDescent="0.25">
      <c r="F17" s="70"/>
      <c r="G17" s="101" t="s">
        <v>184</v>
      </c>
      <c r="H17" s="101"/>
      <c r="I17" s="101"/>
      <c r="J17" s="101"/>
      <c r="K17" s="101"/>
      <c r="L17" s="101"/>
      <c r="M17" s="101"/>
      <c r="N17" s="101"/>
      <c r="O17" s="101"/>
      <c r="P17" s="101"/>
      <c r="Q17" s="101"/>
      <c r="R17" s="101"/>
      <c r="S17" s="101"/>
      <c r="T17" s="101"/>
    </row>
    <row r="18" spans="1:22" x14ac:dyDescent="0.25">
      <c r="F18" s="70"/>
      <c r="G18" s="101" t="s">
        <v>185</v>
      </c>
      <c r="H18" s="101"/>
      <c r="I18" s="101"/>
      <c r="J18" s="101"/>
      <c r="K18" s="101"/>
      <c r="L18" s="101"/>
      <c r="M18" s="101"/>
      <c r="N18" s="101"/>
      <c r="O18" s="101"/>
      <c r="P18" s="101"/>
      <c r="Q18" s="101"/>
      <c r="R18" s="101"/>
      <c r="S18" s="101"/>
      <c r="T18" s="101"/>
    </row>
    <row r="19" spans="1:22" x14ac:dyDescent="0.25">
      <c r="F19" s="70"/>
      <c r="G19" s="101" t="s">
        <v>186</v>
      </c>
      <c r="H19" s="101"/>
      <c r="I19" s="101"/>
      <c r="J19" s="101"/>
      <c r="K19" s="101"/>
      <c r="L19" s="101"/>
      <c r="M19" s="101"/>
      <c r="N19" s="101"/>
      <c r="O19" s="101"/>
      <c r="P19" s="101"/>
      <c r="Q19" s="101"/>
      <c r="R19" s="101"/>
      <c r="S19" s="101"/>
      <c r="T19" s="101"/>
    </row>
    <row r="20" spans="1:22" x14ac:dyDescent="0.25">
      <c r="F20" s="70"/>
      <c r="G20" s="101" t="s">
        <v>187</v>
      </c>
      <c r="H20" s="101"/>
      <c r="I20" s="101"/>
      <c r="J20" s="101"/>
      <c r="K20" s="101"/>
      <c r="L20" s="101"/>
      <c r="M20" s="101"/>
      <c r="N20" s="101"/>
      <c r="O20" s="101"/>
      <c r="P20" s="101"/>
      <c r="Q20" s="101"/>
      <c r="R20" s="101"/>
      <c r="S20" s="101"/>
      <c r="T20" s="101"/>
    </row>
    <row r="21" spans="1:22" ht="7.5" customHeight="1" x14ac:dyDescent="0.25">
      <c r="G21" s="4"/>
    </row>
    <row r="22" spans="1:22" x14ac:dyDescent="0.25">
      <c r="A22" s="1" t="s">
        <v>40</v>
      </c>
      <c r="F22" s="70"/>
      <c r="G22" s="101" t="s">
        <v>114</v>
      </c>
      <c r="H22" s="101"/>
      <c r="I22" s="101"/>
      <c r="J22" s="101"/>
      <c r="K22" s="101"/>
      <c r="L22" s="101"/>
      <c r="M22" s="101"/>
      <c r="N22" s="101"/>
      <c r="O22" s="101"/>
      <c r="P22" s="101"/>
      <c r="Q22" s="101"/>
      <c r="R22" s="101"/>
      <c r="S22" s="101"/>
      <c r="T22" s="101"/>
    </row>
    <row r="23" spans="1:22" x14ac:dyDescent="0.25">
      <c r="F23" s="70"/>
      <c r="G23" s="101" t="s">
        <v>188</v>
      </c>
      <c r="H23" s="101"/>
      <c r="I23" s="101"/>
      <c r="J23" s="101"/>
      <c r="K23" s="101"/>
      <c r="L23" s="101"/>
      <c r="M23" s="101"/>
      <c r="N23" s="101"/>
      <c r="O23" s="101"/>
      <c r="P23" s="101"/>
      <c r="Q23" s="101"/>
      <c r="R23" s="101"/>
      <c r="S23" s="101"/>
      <c r="T23" s="101"/>
    </row>
    <row r="24" spans="1:22" ht="7.5" customHeight="1" x14ac:dyDescent="0.25">
      <c r="G24" s="66"/>
      <c r="H24" s="66"/>
      <c r="I24" s="66"/>
      <c r="J24" s="66"/>
      <c r="K24" s="66"/>
      <c r="L24" s="66"/>
      <c r="M24" s="66"/>
      <c r="N24" s="66"/>
      <c r="O24" s="66"/>
      <c r="P24" s="66"/>
      <c r="Q24" s="66"/>
      <c r="R24" s="66"/>
      <c r="S24" s="66"/>
      <c r="T24" s="66"/>
    </row>
    <row r="25" spans="1:22" x14ac:dyDescent="0.25">
      <c r="A25" s="1" t="s">
        <v>195</v>
      </c>
      <c r="F25" s="63"/>
      <c r="G25" s="101" t="s">
        <v>190</v>
      </c>
      <c r="H25" s="101"/>
      <c r="I25" s="101"/>
      <c r="J25" s="101"/>
      <c r="K25" s="101"/>
      <c r="L25" s="101"/>
      <c r="M25" s="101"/>
      <c r="N25" s="101"/>
      <c r="O25" s="101"/>
      <c r="P25" s="101"/>
      <c r="Q25" s="101"/>
      <c r="R25" s="101"/>
      <c r="S25" s="101"/>
      <c r="T25" s="101"/>
    </row>
    <row r="26" spans="1:22" x14ac:dyDescent="0.25">
      <c r="F26" s="63"/>
      <c r="G26" s="101" t="s">
        <v>191</v>
      </c>
      <c r="H26" s="101"/>
      <c r="I26" s="101"/>
      <c r="J26" s="101"/>
      <c r="K26" s="101"/>
      <c r="L26" s="101"/>
      <c r="M26" s="101"/>
      <c r="N26" s="101"/>
      <c r="O26" s="101"/>
      <c r="P26" s="101"/>
      <c r="Q26" s="101"/>
      <c r="R26" s="101"/>
      <c r="S26" s="101"/>
      <c r="T26" s="101"/>
    </row>
    <row r="28" spans="1:22" x14ac:dyDescent="0.25">
      <c r="A28" s="17" t="s">
        <v>27</v>
      </c>
    </row>
    <row r="29" spans="1:22" x14ac:dyDescent="0.25">
      <c r="A29" s="17"/>
    </row>
    <row r="30" spans="1:22" ht="18.600000000000001" customHeight="1" x14ac:dyDescent="0.25">
      <c r="A30" s="102" t="s">
        <v>28</v>
      </c>
      <c r="B30" s="103"/>
      <c r="C30" s="103"/>
      <c r="D30" s="103"/>
      <c r="E30" s="104"/>
      <c r="F30" s="107"/>
      <c r="G30" s="108"/>
      <c r="H30" s="108"/>
      <c r="I30" s="108"/>
      <c r="J30" s="109"/>
    </row>
    <row r="31" spans="1:22" ht="17.399999999999999" x14ac:dyDescent="0.35">
      <c r="A31" s="102" t="s">
        <v>196</v>
      </c>
      <c r="B31" s="103"/>
      <c r="C31" s="103"/>
      <c r="D31" s="103"/>
      <c r="E31" s="104"/>
      <c r="F31" s="105"/>
      <c r="G31" s="106"/>
      <c r="H31" s="25" t="s">
        <v>6</v>
      </c>
      <c r="I31" s="25"/>
      <c r="J31" s="26"/>
      <c r="K31" s="27" t="s">
        <v>32</v>
      </c>
      <c r="L31" s="25"/>
      <c r="M31" s="25"/>
      <c r="N31" s="25"/>
      <c r="O31" s="26"/>
      <c r="P31" s="105"/>
      <c r="Q31" s="106"/>
      <c r="R31" s="25" t="s">
        <v>13</v>
      </c>
      <c r="S31" s="25"/>
      <c r="T31" s="26"/>
      <c r="U31" s="1">
        <f>IF(Verifica!$F$31="Minergie",V31,IF(Verifica!$F$31="Minergie-P",V32,IF(Verifica!$F$31="Minergie-A",V33,0)))</f>
        <v>0</v>
      </c>
      <c r="V31" s="1">
        <f>IF(Verifica!$F$33="Nuove costruzioni",(F31*1.2+F33*12+F34*6)/(F31+F33+F34),IF(Verifica!$F$33="Ammodernamenti",(F32*1.6+F33*12+F34*6)/SUM(F32:F34),IF(Verifica!$F$33="Nuove costruzioni / Ammodernamenti",(F31*0.8+F32*1.6+F33*12+F34*6)/SUM(F31:F34),0)))</f>
        <v>0</v>
      </c>
    </row>
    <row r="32" spans="1:22" ht="17.399999999999999" x14ac:dyDescent="0.35">
      <c r="A32" s="102" t="s">
        <v>197</v>
      </c>
      <c r="B32" s="103"/>
      <c r="C32" s="103"/>
      <c r="D32" s="103"/>
      <c r="E32" s="104"/>
      <c r="F32" s="105"/>
      <c r="G32" s="106"/>
      <c r="H32" s="25" t="s">
        <v>6</v>
      </c>
      <c r="I32" s="25"/>
      <c r="J32" s="26"/>
      <c r="K32" s="27" t="s">
        <v>30</v>
      </c>
      <c r="L32" s="25"/>
      <c r="M32" s="25"/>
      <c r="N32" s="25"/>
      <c r="O32" s="26"/>
      <c r="P32" s="105"/>
      <c r="Q32" s="106"/>
      <c r="R32" s="25" t="s">
        <v>13</v>
      </c>
      <c r="S32" s="25"/>
      <c r="T32" s="26"/>
      <c r="V32" s="1">
        <f>IF(Verifica!$F$33="Nuove costruzioni",(F31*0.8+F33*12+F34*6)/(F31+F33+F34),IF(Verifica!$F$33="Ammodernamenti",(F32*1.6+F33*12+F34*6)/SUM(F32:F34),IF(Verifica!$F$33="Nuove costruzioni / Ammodernamenti",(F31*0.8+F32*1.6+F33*12+F34*6)/SUM(F31:F34),0)))</f>
        <v>0</v>
      </c>
    </row>
    <row r="33" spans="1:22" ht="16.2" x14ac:dyDescent="0.25">
      <c r="A33" s="102" t="s">
        <v>198</v>
      </c>
      <c r="B33" s="103"/>
      <c r="C33" s="103"/>
      <c r="D33" s="103"/>
      <c r="E33" s="104"/>
      <c r="F33" s="105"/>
      <c r="G33" s="106"/>
      <c r="H33" s="25" t="s">
        <v>6</v>
      </c>
      <c r="I33" s="25"/>
      <c r="J33" s="26"/>
      <c r="K33" s="102" t="s">
        <v>29</v>
      </c>
      <c r="L33" s="103"/>
      <c r="M33" s="103"/>
      <c r="N33" s="103"/>
      <c r="O33" s="104"/>
      <c r="P33" s="105"/>
      <c r="Q33" s="106"/>
      <c r="R33" s="25" t="s">
        <v>14</v>
      </c>
      <c r="S33" s="25"/>
      <c r="T33" s="26"/>
      <c r="V33" s="1">
        <f>IF(Verifica!$F$33="Nuove costruzioni",(F31*0.8+F33*12+F34*6)/(F31+F33+F34),IF(Verifica!$F$33="Ammodernamenti",(F32*1.6+F33*12+F34*6)/SUM(F32:F34),IF(Verifica!$F$33="Nuove costruzioni / Ammodernamenti",(F31*0.8+F32*1.6+F33*12+F34*6)/SUM(F31:F34),0)))</f>
        <v>0</v>
      </c>
    </row>
    <row r="34" spans="1:22" ht="16.2" x14ac:dyDescent="0.25">
      <c r="A34" s="102" t="s">
        <v>199</v>
      </c>
      <c r="B34" s="103"/>
      <c r="C34" s="103"/>
      <c r="D34" s="103"/>
      <c r="E34" s="104"/>
      <c r="F34" s="105"/>
      <c r="G34" s="106"/>
      <c r="H34" s="25" t="s">
        <v>6</v>
      </c>
      <c r="I34" s="25"/>
      <c r="J34" s="26"/>
      <c r="K34" s="102" t="s">
        <v>31</v>
      </c>
      <c r="L34" s="103"/>
      <c r="M34" s="103"/>
      <c r="N34" s="103"/>
      <c r="O34" s="104"/>
      <c r="P34" s="105"/>
      <c r="Q34" s="106"/>
      <c r="R34" s="25" t="s">
        <v>7</v>
      </c>
      <c r="S34" s="25"/>
      <c r="T34" s="26"/>
    </row>
    <row r="35" spans="1:22" ht="16.2" x14ac:dyDescent="0.35">
      <c r="A35" s="102" t="s">
        <v>209</v>
      </c>
      <c r="B35" s="103"/>
      <c r="C35" s="103"/>
      <c r="D35" s="103"/>
      <c r="E35" s="104"/>
      <c r="F35" s="113" t="str">
        <f>IF(F31=0," ",SUM(F31:G34))</f>
        <v xml:space="preserve"> </v>
      </c>
      <c r="G35" s="114"/>
      <c r="H35" s="25" t="s">
        <v>6</v>
      </c>
      <c r="I35" s="25"/>
      <c r="J35" s="26"/>
      <c r="K35" s="102" t="s">
        <v>115</v>
      </c>
      <c r="L35" s="103"/>
      <c r="M35" s="103"/>
      <c r="N35" s="103"/>
      <c r="O35" s="104"/>
      <c r="P35" s="105"/>
      <c r="Q35" s="106"/>
      <c r="R35" s="25" t="s">
        <v>208</v>
      </c>
      <c r="S35" s="25"/>
      <c r="T35" s="26"/>
    </row>
    <row r="37" spans="1:22" x14ac:dyDescent="0.25">
      <c r="A37" s="102"/>
      <c r="B37" s="103"/>
      <c r="C37" s="103"/>
      <c r="D37" s="103"/>
      <c r="E37" s="104"/>
      <c r="F37" s="110" t="s">
        <v>42</v>
      </c>
      <c r="G37" s="111"/>
      <c r="H37" s="111"/>
      <c r="I37" s="111"/>
      <c r="J37" s="112"/>
      <c r="K37" s="110" t="s">
        <v>33</v>
      </c>
      <c r="L37" s="111"/>
      <c r="M37" s="111"/>
      <c r="N37" s="111"/>
      <c r="O37" s="112"/>
      <c r="P37" s="110" t="s">
        <v>200</v>
      </c>
      <c r="Q37" s="111"/>
      <c r="R37" s="111"/>
      <c r="S37" s="111"/>
      <c r="T37" s="112"/>
    </row>
    <row r="38" spans="1:22" ht="16.2" x14ac:dyDescent="0.35">
      <c r="A38" s="102" t="s">
        <v>39</v>
      </c>
      <c r="B38" s="103"/>
      <c r="C38" s="103"/>
      <c r="D38" s="103"/>
      <c r="E38" s="104"/>
      <c r="F38" s="105"/>
      <c r="G38" s="106"/>
      <c r="H38" s="25" t="s">
        <v>8</v>
      </c>
      <c r="I38" s="25"/>
      <c r="J38" s="26"/>
      <c r="K38" s="105"/>
      <c r="L38" s="106"/>
      <c r="M38" s="25" t="s">
        <v>8</v>
      </c>
      <c r="N38" s="25"/>
      <c r="O38" s="26"/>
      <c r="P38" s="20"/>
      <c r="T38" s="21"/>
    </row>
    <row r="39" spans="1:22" ht="17.399999999999999" x14ac:dyDescent="0.35">
      <c r="A39" s="102" t="s">
        <v>38</v>
      </c>
      <c r="B39" s="103"/>
      <c r="C39" s="103"/>
      <c r="D39" s="103"/>
      <c r="E39" s="104"/>
      <c r="F39" s="105"/>
      <c r="G39" s="106"/>
      <c r="H39" s="25" t="s">
        <v>9</v>
      </c>
      <c r="I39" s="25"/>
      <c r="J39" s="26"/>
      <c r="K39" s="105"/>
      <c r="L39" s="106"/>
      <c r="M39" s="25" t="s">
        <v>9</v>
      </c>
      <c r="N39" s="25"/>
      <c r="O39" s="26"/>
      <c r="P39" s="20"/>
      <c r="T39" s="21"/>
    </row>
    <row r="40" spans="1:22" ht="16.2" x14ac:dyDescent="0.25">
      <c r="A40" s="120" t="s">
        <v>201</v>
      </c>
      <c r="B40" s="121"/>
      <c r="C40" s="121"/>
      <c r="D40" s="121"/>
      <c r="E40" s="122"/>
      <c r="F40" s="125"/>
      <c r="G40" s="126"/>
      <c r="H40" s="1" t="s">
        <v>10</v>
      </c>
      <c r="J40" s="21"/>
      <c r="K40" s="125"/>
      <c r="L40" s="126"/>
      <c r="M40" s="1" t="s">
        <v>10</v>
      </c>
      <c r="O40" s="21"/>
      <c r="P40" s="20"/>
      <c r="T40" s="21"/>
    </row>
    <row r="41" spans="1:22" x14ac:dyDescent="0.25">
      <c r="A41" s="115" t="s">
        <v>36</v>
      </c>
      <c r="B41" s="116"/>
      <c r="C41" s="116"/>
      <c r="D41" s="116"/>
      <c r="E41" s="117"/>
      <c r="F41" s="118"/>
      <c r="G41" s="119"/>
      <c r="H41" s="3"/>
      <c r="I41" s="3"/>
      <c r="J41" s="23"/>
      <c r="K41" s="118"/>
      <c r="L41" s="119"/>
      <c r="M41" s="3"/>
      <c r="N41" s="3"/>
      <c r="O41" s="23"/>
      <c r="P41" s="20"/>
      <c r="T41" s="21"/>
    </row>
    <row r="42" spans="1:22" x14ac:dyDescent="0.25">
      <c r="A42" s="120" t="s">
        <v>37</v>
      </c>
      <c r="B42" s="121"/>
      <c r="C42" s="121"/>
      <c r="D42" s="121"/>
      <c r="E42" s="122"/>
      <c r="F42" s="123"/>
      <c r="G42" s="124"/>
      <c r="H42" s="1" t="s">
        <v>10</v>
      </c>
      <c r="J42" s="21"/>
      <c r="K42" s="123"/>
      <c r="L42" s="124"/>
      <c r="M42" s="1" t="s">
        <v>10</v>
      </c>
      <c r="O42" s="21"/>
      <c r="P42" s="20"/>
      <c r="T42" s="21"/>
    </row>
    <row r="43" spans="1:22" x14ac:dyDescent="0.25">
      <c r="A43" s="115" t="s">
        <v>4</v>
      </c>
      <c r="B43" s="116"/>
      <c r="C43" s="116"/>
      <c r="D43" s="116"/>
      <c r="E43" s="117"/>
      <c r="F43" s="118"/>
      <c r="G43" s="119"/>
      <c r="H43" s="3"/>
      <c r="I43" s="3"/>
      <c r="J43" s="23"/>
      <c r="K43" s="118"/>
      <c r="L43" s="119"/>
      <c r="M43" s="3"/>
      <c r="N43" s="3"/>
      <c r="O43" s="23"/>
      <c r="P43" s="20"/>
      <c r="T43" s="21"/>
    </row>
    <row r="44" spans="1:22" ht="16.2" x14ac:dyDescent="0.35">
      <c r="A44" s="120" t="s">
        <v>116</v>
      </c>
      <c r="B44" s="121"/>
      <c r="C44" s="121"/>
      <c r="D44" s="121"/>
      <c r="E44" s="122"/>
      <c r="F44" s="127" t="str">
        <f>IF(F38=0," ",F38/SUM(F31:G34))</f>
        <v xml:space="preserve"> </v>
      </c>
      <c r="G44" s="128"/>
      <c r="H44" s="1" t="s">
        <v>0</v>
      </c>
      <c r="J44" s="21"/>
      <c r="K44" s="127" t="str">
        <f>IF(K38=0," ",K38/SUM(F31:G34))</f>
        <v xml:space="preserve"> </v>
      </c>
      <c r="L44" s="128"/>
      <c r="M44" s="1" t="s">
        <v>0</v>
      </c>
      <c r="O44" s="21"/>
      <c r="P44" s="127" t="str">
        <f>IF(F38=0," ",(F44+K44)/2)</f>
        <v xml:space="preserve"> </v>
      </c>
      <c r="Q44" s="128"/>
      <c r="R44" s="29" t="s">
        <v>0</v>
      </c>
      <c r="S44" s="19"/>
      <c r="T44" s="24"/>
    </row>
    <row r="45" spans="1:22" ht="15" x14ac:dyDescent="0.35">
      <c r="A45" s="115" t="s">
        <v>117</v>
      </c>
      <c r="B45" s="116"/>
      <c r="C45" s="116"/>
      <c r="D45" s="116"/>
      <c r="E45" s="117"/>
      <c r="F45" s="118"/>
      <c r="G45" s="119"/>
      <c r="H45" s="3"/>
      <c r="I45" s="3"/>
      <c r="J45" s="23"/>
      <c r="K45" s="118"/>
      <c r="L45" s="119"/>
      <c r="M45" s="3"/>
      <c r="N45" s="3"/>
      <c r="O45" s="23"/>
      <c r="P45" s="22"/>
      <c r="Q45" s="3"/>
      <c r="R45" s="28"/>
      <c r="S45" s="3"/>
      <c r="T45" s="23"/>
    </row>
    <row r="46" spans="1:22" x14ac:dyDescent="0.25">
      <c r="A46" s="102" t="s">
        <v>35</v>
      </c>
      <c r="B46" s="103"/>
      <c r="C46" s="103"/>
      <c r="D46" s="103"/>
      <c r="E46" s="104"/>
      <c r="F46" s="22" t="s">
        <v>12</v>
      </c>
      <c r="G46" s="35"/>
      <c r="H46" s="3" t="s">
        <v>11</v>
      </c>
      <c r="I46" s="3"/>
      <c r="J46" s="23"/>
      <c r="K46" s="22" t="s">
        <v>12</v>
      </c>
      <c r="L46" s="35"/>
      <c r="M46" s="3" t="s">
        <v>11</v>
      </c>
      <c r="N46" s="3"/>
      <c r="O46" s="23"/>
      <c r="P46" s="22" t="s">
        <v>12</v>
      </c>
      <c r="Q46" s="35"/>
      <c r="R46" s="3" t="s">
        <v>11</v>
      </c>
      <c r="S46" s="3"/>
      <c r="T46" s="23"/>
    </row>
    <row r="48" spans="1:22" ht="27" customHeight="1" x14ac:dyDescent="0.25">
      <c r="A48" s="18" t="s">
        <v>34</v>
      </c>
      <c r="B48" s="19"/>
      <c r="C48" s="19"/>
      <c r="D48" s="19"/>
      <c r="E48" s="24"/>
      <c r="F48" s="79" t="s">
        <v>202</v>
      </c>
      <c r="G48" s="80"/>
      <c r="H48" s="80"/>
      <c r="I48" s="80"/>
      <c r="J48" s="80"/>
      <c r="K48" s="80"/>
      <c r="L48" s="80"/>
      <c r="M48" s="80"/>
      <c r="N48" s="80"/>
      <c r="O48" s="80"/>
      <c r="P48" s="80"/>
      <c r="Q48" s="80"/>
      <c r="R48" s="80"/>
      <c r="S48" s="80"/>
      <c r="T48" s="81"/>
    </row>
    <row r="49" spans="1:20" ht="14.25" customHeight="1" x14ac:dyDescent="0.25">
      <c r="A49" s="20"/>
      <c r="E49" s="21"/>
      <c r="F49" s="79" t="s">
        <v>126</v>
      </c>
      <c r="G49" s="80"/>
      <c r="H49" s="80"/>
      <c r="I49" s="80"/>
      <c r="J49" s="80"/>
      <c r="K49" s="80"/>
      <c r="L49" s="80"/>
      <c r="M49" s="80"/>
      <c r="N49" s="80"/>
      <c r="O49" s="80"/>
      <c r="P49" s="80"/>
      <c r="Q49" s="80"/>
      <c r="R49" s="80"/>
      <c r="S49" s="80"/>
      <c r="T49" s="81"/>
    </row>
    <row r="50" spans="1:20" ht="33" customHeight="1" x14ac:dyDescent="0.25">
      <c r="A50" s="134" t="s">
        <v>203</v>
      </c>
      <c r="B50" s="78"/>
      <c r="C50" s="78"/>
      <c r="D50" s="78"/>
      <c r="E50" s="78"/>
      <c r="F50" s="78"/>
      <c r="G50" s="78"/>
      <c r="H50" s="78"/>
      <c r="I50" s="78"/>
      <c r="J50" s="78"/>
      <c r="K50" s="78"/>
      <c r="L50" s="78"/>
      <c r="M50" s="78"/>
      <c r="N50" s="78"/>
      <c r="O50" s="78"/>
      <c r="P50" s="78"/>
      <c r="Q50" s="78"/>
      <c r="R50" s="78"/>
      <c r="S50" s="78"/>
      <c r="T50" s="78"/>
    </row>
    <row r="51" spans="1:20" ht="8.4" customHeight="1" x14ac:dyDescent="0.25"/>
    <row r="52" spans="1:20" ht="26.4" x14ac:dyDescent="0.4">
      <c r="A52" s="2" t="s">
        <v>61</v>
      </c>
      <c r="B52" s="4"/>
      <c r="C52" s="4"/>
      <c r="D52" s="4"/>
      <c r="T52" s="37" t="s">
        <v>18</v>
      </c>
    </row>
    <row r="53" spans="1:20" ht="8.4" customHeight="1" x14ac:dyDescent="0.25">
      <c r="A53" s="4"/>
      <c r="B53" s="4"/>
      <c r="C53" s="4"/>
      <c r="D53" s="4"/>
    </row>
    <row r="54" spans="1:20" x14ac:dyDescent="0.25">
      <c r="A54" s="132" t="s">
        <v>43</v>
      </c>
      <c r="B54" s="132"/>
      <c r="C54" s="132"/>
      <c r="D54" s="132"/>
      <c r="E54" s="132"/>
      <c r="F54" s="132"/>
      <c r="G54" s="132"/>
      <c r="H54" s="132"/>
      <c r="I54" s="132"/>
      <c r="J54" s="132"/>
      <c r="K54" s="132" t="s">
        <v>44</v>
      </c>
      <c r="L54" s="132"/>
      <c r="M54" s="132"/>
      <c r="N54" s="132"/>
      <c r="O54" s="132"/>
      <c r="P54" s="132"/>
      <c r="Q54" s="132"/>
      <c r="R54" s="132"/>
      <c r="S54" s="132"/>
      <c r="T54" s="132"/>
    </row>
    <row r="55" spans="1:20" ht="31.5" customHeight="1" x14ac:dyDescent="0.25">
      <c r="A55" s="133" t="s">
        <v>45</v>
      </c>
      <c r="B55" s="133"/>
      <c r="C55" s="133"/>
      <c r="D55" s="133"/>
      <c r="E55" s="133"/>
      <c r="F55" s="133" t="s">
        <v>124</v>
      </c>
      <c r="G55" s="133"/>
      <c r="H55" s="133"/>
      <c r="I55" s="133"/>
      <c r="J55" s="133"/>
      <c r="K55" s="133" t="s">
        <v>45</v>
      </c>
      <c r="L55" s="133"/>
      <c r="M55" s="133"/>
      <c r="N55" s="133"/>
      <c r="O55" s="133"/>
      <c r="P55" s="133" t="s">
        <v>125</v>
      </c>
      <c r="Q55" s="133"/>
      <c r="R55" s="133"/>
      <c r="S55" s="133"/>
      <c r="T55" s="133"/>
    </row>
    <row r="56" spans="1:20" x14ac:dyDescent="0.25">
      <c r="A56" s="129"/>
      <c r="B56" s="130"/>
      <c r="C56" s="130"/>
      <c r="D56" s="130"/>
      <c r="E56" s="131"/>
      <c r="F56" s="129"/>
      <c r="G56" s="130"/>
      <c r="H56" s="130"/>
      <c r="I56" s="130"/>
      <c r="J56" s="131"/>
      <c r="K56" s="129"/>
      <c r="L56" s="130"/>
      <c r="M56" s="130"/>
      <c r="N56" s="130"/>
      <c r="O56" s="131"/>
      <c r="P56" s="129"/>
      <c r="Q56" s="130"/>
      <c r="R56" s="130"/>
      <c r="S56" s="130"/>
      <c r="T56" s="131"/>
    </row>
    <row r="57" spans="1:20" x14ac:dyDescent="0.25">
      <c r="A57" s="129"/>
      <c r="B57" s="130"/>
      <c r="C57" s="130"/>
      <c r="D57" s="130"/>
      <c r="E57" s="131"/>
      <c r="F57" s="129"/>
      <c r="G57" s="130"/>
      <c r="H57" s="130"/>
      <c r="I57" s="130"/>
      <c r="J57" s="131"/>
      <c r="K57" s="129"/>
      <c r="L57" s="130"/>
      <c r="M57" s="130"/>
      <c r="N57" s="130"/>
      <c r="O57" s="131"/>
      <c r="P57" s="129"/>
      <c r="Q57" s="130"/>
      <c r="R57" s="130"/>
      <c r="S57" s="130"/>
      <c r="T57" s="131"/>
    </row>
    <row r="58" spans="1:20" x14ac:dyDescent="0.25">
      <c r="A58" s="129"/>
      <c r="B58" s="130"/>
      <c r="C58" s="130"/>
      <c r="D58" s="130"/>
      <c r="E58" s="131"/>
      <c r="F58" s="129"/>
      <c r="G58" s="130"/>
      <c r="H58" s="130"/>
      <c r="I58" s="130"/>
      <c r="J58" s="131"/>
      <c r="K58" s="129"/>
      <c r="L58" s="130"/>
      <c r="M58" s="130"/>
      <c r="N58" s="130"/>
      <c r="O58" s="131"/>
      <c r="P58" s="129"/>
      <c r="Q58" s="130"/>
      <c r="R58" s="130"/>
      <c r="S58" s="130"/>
      <c r="T58" s="131"/>
    </row>
    <row r="59" spans="1:20" x14ac:dyDescent="0.25">
      <c r="A59" s="129"/>
      <c r="B59" s="130"/>
      <c r="C59" s="130"/>
      <c r="D59" s="130"/>
      <c r="E59" s="131"/>
      <c r="F59" s="129"/>
      <c r="G59" s="130"/>
      <c r="H59" s="130"/>
      <c r="I59" s="130"/>
      <c r="J59" s="131"/>
      <c r="K59" s="129"/>
      <c r="L59" s="130"/>
      <c r="M59" s="130"/>
      <c r="N59" s="130"/>
      <c r="O59" s="131"/>
      <c r="P59" s="129"/>
      <c r="Q59" s="130"/>
      <c r="R59" s="130"/>
      <c r="S59" s="130"/>
      <c r="T59" s="131"/>
    </row>
    <row r="60" spans="1:20" x14ac:dyDescent="0.25">
      <c r="A60" s="129"/>
      <c r="B60" s="130"/>
      <c r="C60" s="130"/>
      <c r="D60" s="130"/>
      <c r="E60" s="131"/>
      <c r="F60" s="129"/>
      <c r="G60" s="130"/>
      <c r="H60" s="130"/>
      <c r="I60" s="130"/>
      <c r="J60" s="131"/>
      <c r="K60" s="129"/>
      <c r="L60" s="130"/>
      <c r="M60" s="130"/>
      <c r="N60" s="130"/>
      <c r="O60" s="131"/>
      <c r="P60" s="129"/>
      <c r="Q60" s="130"/>
      <c r="R60" s="130"/>
      <c r="S60" s="130"/>
      <c r="T60" s="131"/>
    </row>
    <row r="61" spans="1:20" x14ac:dyDescent="0.25">
      <c r="A61" s="129"/>
      <c r="B61" s="130"/>
      <c r="C61" s="130"/>
      <c r="D61" s="130"/>
      <c r="E61" s="131"/>
      <c r="F61" s="129"/>
      <c r="G61" s="130"/>
      <c r="H61" s="130"/>
      <c r="I61" s="130"/>
      <c r="J61" s="131"/>
      <c r="K61" s="129"/>
      <c r="L61" s="130"/>
      <c r="M61" s="130"/>
      <c r="N61" s="130"/>
      <c r="O61" s="131"/>
      <c r="P61" s="129"/>
      <c r="Q61" s="130"/>
      <c r="R61" s="130"/>
      <c r="S61" s="130"/>
      <c r="T61" s="131"/>
    </row>
    <row r="62" spans="1:20" x14ac:dyDescent="0.25">
      <c r="A62" s="129"/>
      <c r="B62" s="130"/>
      <c r="C62" s="130"/>
      <c r="D62" s="130"/>
      <c r="E62" s="131"/>
      <c r="F62" s="129"/>
      <c r="G62" s="130"/>
      <c r="H62" s="130"/>
      <c r="I62" s="130"/>
      <c r="J62" s="131"/>
      <c r="K62" s="129"/>
      <c r="L62" s="130"/>
      <c r="M62" s="130"/>
      <c r="N62" s="130"/>
      <c r="O62" s="131"/>
      <c r="P62" s="129"/>
      <c r="Q62" s="130"/>
      <c r="R62" s="130"/>
      <c r="S62" s="130"/>
      <c r="T62" s="131"/>
    </row>
    <row r="63" spans="1:20" x14ac:dyDescent="0.25">
      <c r="A63" s="129"/>
      <c r="B63" s="130"/>
      <c r="C63" s="130"/>
      <c r="D63" s="130"/>
      <c r="E63" s="131"/>
      <c r="F63" s="129"/>
      <c r="G63" s="130"/>
      <c r="H63" s="130"/>
      <c r="I63" s="130"/>
      <c r="J63" s="131"/>
      <c r="K63" s="129"/>
      <c r="L63" s="130"/>
      <c r="M63" s="130"/>
      <c r="N63" s="130"/>
      <c r="O63" s="131"/>
      <c r="P63" s="129"/>
      <c r="Q63" s="130"/>
      <c r="R63" s="130"/>
      <c r="S63" s="130"/>
      <c r="T63" s="131"/>
    </row>
    <row r="64" spans="1:20" x14ac:dyDescent="0.25">
      <c r="A64" s="129"/>
      <c r="B64" s="130"/>
      <c r="C64" s="130"/>
      <c r="D64" s="130"/>
      <c r="E64" s="131"/>
      <c r="F64" s="129"/>
      <c r="G64" s="130"/>
      <c r="H64" s="130"/>
      <c r="I64" s="130"/>
      <c r="J64" s="131"/>
      <c r="K64" s="129"/>
      <c r="L64" s="130"/>
      <c r="M64" s="130"/>
      <c r="N64" s="130"/>
      <c r="O64" s="131"/>
      <c r="P64" s="129"/>
      <c r="Q64" s="130"/>
      <c r="R64" s="130"/>
      <c r="S64" s="130"/>
      <c r="T64" s="131"/>
    </row>
    <row r="65" spans="1:20" x14ac:dyDescent="0.25">
      <c r="A65" s="129"/>
      <c r="B65" s="130"/>
      <c r="C65" s="130"/>
      <c r="D65" s="130"/>
      <c r="E65" s="131"/>
      <c r="F65" s="129"/>
      <c r="G65" s="130"/>
      <c r="H65" s="130"/>
      <c r="I65" s="130"/>
      <c r="J65" s="131"/>
      <c r="K65" s="129"/>
      <c r="L65" s="130"/>
      <c r="M65" s="130"/>
      <c r="N65" s="130"/>
      <c r="O65" s="131"/>
      <c r="P65" s="129"/>
      <c r="Q65" s="130"/>
      <c r="R65" s="130"/>
      <c r="S65" s="130"/>
      <c r="T65" s="131"/>
    </row>
    <row r="66" spans="1:20" ht="16.8" x14ac:dyDescent="0.3">
      <c r="A66" s="102" t="s">
        <v>65</v>
      </c>
      <c r="B66" s="103"/>
      <c r="C66" s="103"/>
      <c r="D66" s="103"/>
      <c r="E66" s="104"/>
      <c r="F66" s="136" t="str">
        <f>IF(A56=0," ",(RSQ(A56:A65,F56:F65)))</f>
        <v xml:space="preserve"> </v>
      </c>
      <c r="G66" s="137"/>
      <c r="H66" s="137"/>
      <c r="I66" s="137"/>
      <c r="J66" s="138"/>
      <c r="K66" s="38"/>
      <c r="L66" s="25"/>
      <c r="M66" s="25"/>
      <c r="N66" s="25"/>
      <c r="O66" s="26"/>
      <c r="P66" s="136" t="str">
        <f>IF(K56=0," ",(RSQ(K56:K65,P56:P65)))</f>
        <v xml:space="preserve"> </v>
      </c>
      <c r="Q66" s="137"/>
      <c r="R66" s="137"/>
      <c r="S66" s="137"/>
      <c r="T66" s="138"/>
    </row>
    <row r="67" spans="1:20" x14ac:dyDescent="0.25">
      <c r="B67" s="4"/>
      <c r="C67" s="4"/>
      <c r="D67" s="4"/>
    </row>
  </sheetData>
  <sheetProtection algorithmName="SHA-512" hashValue="1pyLzaCJIhvJ3shmSl4JJBwsP6c7Il7r29QQ8JUAir0NdDbnnBGIZVqy8xR+uHaiPC516uAlIUcSLlQWrbSBFg==" saltValue="YYLse11LoscyI157T7xEiA==" spinCount="100000" sheet="1" objects="1" scenarios="1"/>
  <mergeCells count="113">
    <mergeCell ref="A65:E65"/>
    <mergeCell ref="F65:J65"/>
    <mergeCell ref="K65:O65"/>
    <mergeCell ref="P65:T65"/>
    <mergeCell ref="A66:E66"/>
    <mergeCell ref="F66:J66"/>
    <mergeCell ref="P66:T66"/>
    <mergeCell ref="A63:E63"/>
    <mergeCell ref="F63:J63"/>
    <mergeCell ref="K63:O63"/>
    <mergeCell ref="P63:T63"/>
    <mergeCell ref="A64:E64"/>
    <mergeCell ref="F64:J64"/>
    <mergeCell ref="K64:O64"/>
    <mergeCell ref="P64:T64"/>
    <mergeCell ref="A61:E61"/>
    <mergeCell ref="F61:J61"/>
    <mergeCell ref="K61:O61"/>
    <mergeCell ref="P61:T61"/>
    <mergeCell ref="A62:E62"/>
    <mergeCell ref="F62:J62"/>
    <mergeCell ref="K62:O62"/>
    <mergeCell ref="P62:T62"/>
    <mergeCell ref="A59:E59"/>
    <mergeCell ref="F59:J59"/>
    <mergeCell ref="K59:O59"/>
    <mergeCell ref="P59:T59"/>
    <mergeCell ref="A60:E60"/>
    <mergeCell ref="F60:J60"/>
    <mergeCell ref="K60:O60"/>
    <mergeCell ref="P60:T60"/>
    <mergeCell ref="A57:E57"/>
    <mergeCell ref="F57:J57"/>
    <mergeCell ref="K57:O57"/>
    <mergeCell ref="P57:T57"/>
    <mergeCell ref="A58:E58"/>
    <mergeCell ref="F58:J58"/>
    <mergeCell ref="K58:O58"/>
    <mergeCell ref="P58:T58"/>
    <mergeCell ref="A55:E55"/>
    <mergeCell ref="F55:J55"/>
    <mergeCell ref="K55:O55"/>
    <mergeCell ref="P55:T55"/>
    <mergeCell ref="A56:E56"/>
    <mergeCell ref="F56:J56"/>
    <mergeCell ref="K56:O56"/>
    <mergeCell ref="P56:T56"/>
    <mergeCell ref="A46:E46"/>
    <mergeCell ref="F48:T48"/>
    <mergeCell ref="F49:T49"/>
    <mergeCell ref="A50:T50"/>
    <mergeCell ref="A54:J54"/>
    <mergeCell ref="K54:T54"/>
    <mergeCell ref="A44:E44"/>
    <mergeCell ref="F44:G44"/>
    <mergeCell ref="K44:L44"/>
    <mergeCell ref="P44:Q44"/>
    <mergeCell ref="A45:E45"/>
    <mergeCell ref="F45:G45"/>
    <mergeCell ref="K45:L45"/>
    <mergeCell ref="A42:E42"/>
    <mergeCell ref="F42:G42"/>
    <mergeCell ref="K42:L42"/>
    <mergeCell ref="A43:E43"/>
    <mergeCell ref="F43:G43"/>
    <mergeCell ref="K43:L43"/>
    <mergeCell ref="A40:E40"/>
    <mergeCell ref="F40:G40"/>
    <mergeCell ref="K40:L40"/>
    <mergeCell ref="A41:E41"/>
    <mergeCell ref="F41:G41"/>
    <mergeCell ref="K41:L41"/>
    <mergeCell ref="A38:E38"/>
    <mergeCell ref="F38:G38"/>
    <mergeCell ref="K38:L38"/>
    <mergeCell ref="A39:E39"/>
    <mergeCell ref="F39:G39"/>
    <mergeCell ref="K39:L39"/>
    <mergeCell ref="A35:E35"/>
    <mergeCell ref="F35:G35"/>
    <mergeCell ref="A37:E37"/>
    <mergeCell ref="F37:J37"/>
    <mergeCell ref="K37:O37"/>
    <mergeCell ref="K35:O35"/>
    <mergeCell ref="P37:T37"/>
    <mergeCell ref="A33:E33"/>
    <mergeCell ref="F33:G33"/>
    <mergeCell ref="K33:O33"/>
    <mergeCell ref="P33:Q33"/>
    <mergeCell ref="A34:E34"/>
    <mergeCell ref="F34:G34"/>
    <mergeCell ref="K34:O34"/>
    <mergeCell ref="P34:Q34"/>
    <mergeCell ref="P35:Q35"/>
    <mergeCell ref="A32:E32"/>
    <mergeCell ref="F32:G32"/>
    <mergeCell ref="P32:Q32"/>
    <mergeCell ref="G20:T20"/>
    <mergeCell ref="G22:T22"/>
    <mergeCell ref="G23:T23"/>
    <mergeCell ref="G25:T25"/>
    <mergeCell ref="G26:T26"/>
    <mergeCell ref="A30:E30"/>
    <mergeCell ref="F30:J30"/>
    <mergeCell ref="F1:T1"/>
    <mergeCell ref="G14:T14"/>
    <mergeCell ref="G16:T16"/>
    <mergeCell ref="G17:T17"/>
    <mergeCell ref="G18:T18"/>
    <mergeCell ref="G19:T19"/>
    <mergeCell ref="A31:E31"/>
    <mergeCell ref="F31:G31"/>
    <mergeCell ref="P31:Q31"/>
  </mergeCells>
  <pageMargins left="0.9055118110236221" right="0.47244094488188981" top="1.3779527559055118" bottom="0.78740157480314965" header="0.31496062992125984" footer="0.31496062992125984"/>
  <pageSetup paperSize="9" orientation="portrait" verticalDpi="1200" r:id="rId1"/>
  <headerFooter>
    <oddHeader xml:space="preserve">&amp;L&amp;G&amp;R&amp;12Formulario di verifica dell'ermeticità all'aria
Versione MZ 2024.3
</oddHeader>
    <oddFooter>&amp;R Pagina &amp;P</oddFooter>
  </headerFooter>
  <rowBreaks count="1" manualBreakCount="1">
    <brk id="49" max="16383" man="1"/>
  </rowBreaks>
  <drawing r:id="rId2"/>
  <legacyDrawingHF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E1F515-55C3-4559-A97F-1BC93A8BC389}">
  <sheetPr codeName="Foglio6">
    <tabColor theme="3" tint="0.59999389629810485"/>
  </sheetPr>
  <dimension ref="A1:V67"/>
  <sheetViews>
    <sheetView view="pageLayout" zoomScaleNormal="100" workbookViewId="0">
      <selection activeCell="T6" sqref="T6"/>
    </sheetView>
  </sheetViews>
  <sheetFormatPr baseColWidth="10" defaultColWidth="11.44140625" defaultRowHeight="13.8" x14ac:dyDescent="0.25"/>
  <cols>
    <col min="1" max="4" width="4.33203125" style="1" customWidth="1"/>
    <col min="5" max="5" width="6.44140625" style="1" customWidth="1"/>
    <col min="6" max="19" width="4.33203125" style="1" customWidth="1"/>
    <col min="20" max="20" width="3.5546875" style="1" customWidth="1"/>
    <col min="21" max="22" width="11.44140625" style="1" hidden="1" customWidth="1"/>
    <col min="23" max="24" width="11.44140625" style="1" customWidth="1"/>
    <col min="25" max="16384" width="11.44140625" style="1"/>
  </cols>
  <sheetData>
    <row r="1" spans="1:20" x14ac:dyDescent="0.25">
      <c r="A1" s="1" t="s">
        <v>97</v>
      </c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</row>
    <row r="2" spans="1:20" ht="7.5" customHeight="1" x14ac:dyDescent="0.25"/>
    <row r="3" spans="1:20" ht="15.6" x14ac:dyDescent="0.3">
      <c r="A3" s="5" t="s">
        <v>178</v>
      </c>
    </row>
    <row r="4" spans="1:20" ht="7.5" customHeight="1" x14ac:dyDescent="0.25"/>
    <row r="5" spans="1:20" x14ac:dyDescent="0.25">
      <c r="A5" s="1" t="s">
        <v>51</v>
      </c>
      <c r="F5" s="70"/>
      <c r="G5" s="4" t="s">
        <v>177</v>
      </c>
    </row>
    <row r="6" spans="1:20" x14ac:dyDescent="0.25">
      <c r="A6" s="1" t="s">
        <v>52</v>
      </c>
      <c r="F6" s="70"/>
      <c r="G6" s="4" t="s">
        <v>50</v>
      </c>
    </row>
    <row r="7" spans="1:20" x14ac:dyDescent="0.25">
      <c r="F7" s="70"/>
      <c r="G7" s="4" t="s">
        <v>179</v>
      </c>
    </row>
    <row r="8" spans="1:20" ht="7.5" customHeight="1" x14ac:dyDescent="0.25"/>
    <row r="9" spans="1:20" x14ac:dyDescent="0.25">
      <c r="A9" s="1" t="s">
        <v>49</v>
      </c>
      <c r="F9" s="70"/>
      <c r="G9" s="4" t="s">
        <v>53</v>
      </c>
    </row>
    <row r="10" spans="1:20" x14ac:dyDescent="0.25">
      <c r="A10" s="1" t="s">
        <v>48</v>
      </c>
      <c r="F10" s="70"/>
      <c r="G10" s="4" t="s">
        <v>180</v>
      </c>
    </row>
    <row r="11" spans="1:20" x14ac:dyDescent="0.25">
      <c r="F11" s="70"/>
      <c r="G11" s="4" t="s">
        <v>54</v>
      </c>
    </row>
    <row r="12" spans="1:20" ht="15" customHeight="1" x14ac:dyDescent="0.3">
      <c r="F12" s="70"/>
      <c r="G12" s="66" t="s">
        <v>192</v>
      </c>
      <c r="H12"/>
    </row>
    <row r="13" spans="1:20" ht="7.5" customHeight="1" x14ac:dyDescent="0.3">
      <c r="G13"/>
      <c r="H13" s="4"/>
    </row>
    <row r="14" spans="1:20" x14ac:dyDescent="0.25">
      <c r="A14" s="1" t="s">
        <v>193</v>
      </c>
      <c r="F14" s="70"/>
      <c r="G14" s="101" t="s">
        <v>194</v>
      </c>
      <c r="H14" s="101"/>
      <c r="I14" s="101"/>
      <c r="J14" s="101"/>
      <c r="K14" s="101"/>
      <c r="L14" s="101"/>
      <c r="M14" s="101"/>
      <c r="N14" s="101"/>
      <c r="O14" s="101"/>
      <c r="P14" s="101"/>
      <c r="Q14" s="101"/>
      <c r="R14" s="101"/>
      <c r="S14" s="101"/>
      <c r="T14" s="101"/>
    </row>
    <row r="15" spans="1:20" ht="7.5" customHeight="1" x14ac:dyDescent="0.25"/>
    <row r="16" spans="1:20" x14ac:dyDescent="0.25">
      <c r="A16" s="1" t="s">
        <v>41</v>
      </c>
      <c r="F16" s="70"/>
      <c r="G16" s="101" t="s">
        <v>183</v>
      </c>
      <c r="H16" s="101"/>
      <c r="I16" s="101"/>
      <c r="J16" s="101"/>
      <c r="K16" s="101"/>
      <c r="L16" s="101"/>
      <c r="M16" s="101"/>
      <c r="N16" s="101"/>
      <c r="O16" s="101"/>
      <c r="P16" s="101"/>
      <c r="Q16" s="101"/>
      <c r="R16" s="101"/>
      <c r="S16" s="101"/>
      <c r="T16" s="101"/>
    </row>
    <row r="17" spans="1:22" x14ac:dyDescent="0.25">
      <c r="F17" s="70"/>
      <c r="G17" s="101" t="s">
        <v>184</v>
      </c>
      <c r="H17" s="101"/>
      <c r="I17" s="101"/>
      <c r="J17" s="101"/>
      <c r="K17" s="101"/>
      <c r="L17" s="101"/>
      <c r="M17" s="101"/>
      <c r="N17" s="101"/>
      <c r="O17" s="101"/>
      <c r="P17" s="101"/>
      <c r="Q17" s="101"/>
      <c r="R17" s="101"/>
      <c r="S17" s="101"/>
      <c r="T17" s="101"/>
    </row>
    <row r="18" spans="1:22" x14ac:dyDescent="0.25">
      <c r="F18" s="70"/>
      <c r="G18" s="101" t="s">
        <v>185</v>
      </c>
      <c r="H18" s="101"/>
      <c r="I18" s="101"/>
      <c r="J18" s="101"/>
      <c r="K18" s="101"/>
      <c r="L18" s="101"/>
      <c r="M18" s="101"/>
      <c r="N18" s="101"/>
      <c r="O18" s="101"/>
      <c r="P18" s="101"/>
      <c r="Q18" s="101"/>
      <c r="R18" s="101"/>
      <c r="S18" s="101"/>
      <c r="T18" s="101"/>
    </row>
    <row r="19" spans="1:22" x14ac:dyDescent="0.25">
      <c r="F19" s="70"/>
      <c r="G19" s="101" t="s">
        <v>186</v>
      </c>
      <c r="H19" s="101"/>
      <c r="I19" s="101"/>
      <c r="J19" s="101"/>
      <c r="K19" s="101"/>
      <c r="L19" s="101"/>
      <c r="M19" s="101"/>
      <c r="N19" s="101"/>
      <c r="O19" s="101"/>
      <c r="P19" s="101"/>
      <c r="Q19" s="101"/>
      <c r="R19" s="101"/>
      <c r="S19" s="101"/>
      <c r="T19" s="101"/>
    </row>
    <row r="20" spans="1:22" x14ac:dyDescent="0.25">
      <c r="F20" s="70"/>
      <c r="G20" s="101" t="s">
        <v>187</v>
      </c>
      <c r="H20" s="101"/>
      <c r="I20" s="101"/>
      <c r="J20" s="101"/>
      <c r="K20" s="101"/>
      <c r="L20" s="101"/>
      <c r="M20" s="101"/>
      <c r="N20" s="101"/>
      <c r="O20" s="101"/>
      <c r="P20" s="101"/>
      <c r="Q20" s="101"/>
      <c r="R20" s="101"/>
      <c r="S20" s="101"/>
      <c r="T20" s="101"/>
    </row>
    <row r="21" spans="1:22" ht="7.5" customHeight="1" x14ac:dyDescent="0.25">
      <c r="G21" s="4"/>
    </row>
    <row r="22" spans="1:22" x14ac:dyDescent="0.25">
      <c r="A22" s="1" t="s">
        <v>40</v>
      </c>
      <c r="F22" s="70"/>
      <c r="G22" s="101" t="s">
        <v>114</v>
      </c>
      <c r="H22" s="101"/>
      <c r="I22" s="101"/>
      <c r="J22" s="101"/>
      <c r="K22" s="101"/>
      <c r="L22" s="101"/>
      <c r="M22" s="101"/>
      <c r="N22" s="101"/>
      <c r="O22" s="101"/>
      <c r="P22" s="101"/>
      <c r="Q22" s="101"/>
      <c r="R22" s="101"/>
      <c r="S22" s="101"/>
      <c r="T22" s="101"/>
    </row>
    <row r="23" spans="1:22" x14ac:dyDescent="0.25">
      <c r="F23" s="70"/>
      <c r="G23" s="101" t="s">
        <v>188</v>
      </c>
      <c r="H23" s="101"/>
      <c r="I23" s="101"/>
      <c r="J23" s="101"/>
      <c r="K23" s="101"/>
      <c r="L23" s="101"/>
      <c r="M23" s="101"/>
      <c r="N23" s="101"/>
      <c r="O23" s="101"/>
      <c r="P23" s="101"/>
      <c r="Q23" s="101"/>
      <c r="R23" s="101"/>
      <c r="S23" s="101"/>
      <c r="T23" s="101"/>
    </row>
    <row r="24" spans="1:22" ht="7.5" customHeight="1" x14ac:dyDescent="0.25">
      <c r="G24" s="66"/>
      <c r="H24" s="66"/>
      <c r="I24" s="66"/>
      <c r="J24" s="66"/>
      <c r="K24" s="66"/>
      <c r="L24" s="66"/>
      <c r="M24" s="66"/>
      <c r="N24" s="66"/>
      <c r="O24" s="66"/>
      <c r="P24" s="66"/>
      <c r="Q24" s="66"/>
      <c r="R24" s="66"/>
      <c r="S24" s="66"/>
      <c r="T24" s="66"/>
    </row>
    <row r="25" spans="1:22" x14ac:dyDescent="0.25">
      <c r="A25" s="1" t="s">
        <v>195</v>
      </c>
      <c r="F25" s="63"/>
      <c r="G25" s="101" t="s">
        <v>190</v>
      </c>
      <c r="H25" s="101"/>
      <c r="I25" s="101"/>
      <c r="J25" s="101"/>
      <c r="K25" s="101"/>
      <c r="L25" s="101"/>
      <c r="M25" s="101"/>
      <c r="N25" s="101"/>
      <c r="O25" s="101"/>
      <c r="P25" s="101"/>
      <c r="Q25" s="101"/>
      <c r="R25" s="101"/>
      <c r="S25" s="101"/>
      <c r="T25" s="101"/>
    </row>
    <row r="26" spans="1:22" x14ac:dyDescent="0.25">
      <c r="F26" s="63"/>
      <c r="G26" s="101" t="s">
        <v>191</v>
      </c>
      <c r="H26" s="101"/>
      <c r="I26" s="101"/>
      <c r="J26" s="101"/>
      <c r="K26" s="101"/>
      <c r="L26" s="101"/>
      <c r="M26" s="101"/>
      <c r="N26" s="101"/>
      <c r="O26" s="101"/>
      <c r="P26" s="101"/>
      <c r="Q26" s="101"/>
      <c r="R26" s="101"/>
      <c r="S26" s="101"/>
      <c r="T26" s="101"/>
    </row>
    <row r="28" spans="1:22" x14ac:dyDescent="0.25">
      <c r="A28" s="17" t="s">
        <v>27</v>
      </c>
    </row>
    <row r="29" spans="1:22" x14ac:dyDescent="0.25">
      <c r="A29" s="17"/>
    </row>
    <row r="30" spans="1:22" ht="18.600000000000001" customHeight="1" x14ac:dyDescent="0.25">
      <c r="A30" s="102" t="s">
        <v>28</v>
      </c>
      <c r="B30" s="103"/>
      <c r="C30" s="103"/>
      <c r="D30" s="103"/>
      <c r="E30" s="104"/>
      <c r="F30" s="107"/>
      <c r="G30" s="108"/>
      <c r="H30" s="108"/>
      <c r="I30" s="108"/>
      <c r="J30" s="109"/>
    </row>
    <row r="31" spans="1:22" ht="17.399999999999999" x14ac:dyDescent="0.35">
      <c r="A31" s="102" t="s">
        <v>196</v>
      </c>
      <c r="B31" s="103"/>
      <c r="C31" s="103"/>
      <c r="D31" s="103"/>
      <c r="E31" s="104"/>
      <c r="F31" s="105"/>
      <c r="G31" s="106"/>
      <c r="H31" s="25" t="s">
        <v>6</v>
      </c>
      <c r="I31" s="25"/>
      <c r="J31" s="26"/>
      <c r="K31" s="27" t="s">
        <v>32</v>
      </c>
      <c r="L31" s="25"/>
      <c r="M31" s="25"/>
      <c r="N31" s="25"/>
      <c r="O31" s="26"/>
      <c r="P31" s="105"/>
      <c r="Q31" s="106"/>
      <c r="R31" s="25" t="s">
        <v>13</v>
      </c>
      <c r="S31" s="25"/>
      <c r="T31" s="26"/>
      <c r="U31" s="1">
        <f>IF(Verifica!$F$31="Minergie",V31,IF(Verifica!$F$31="Minergie-P",V32,IF(Verifica!$F$31="Minergie-A",V33,0)))</f>
        <v>0</v>
      </c>
      <c r="V31" s="1">
        <f>IF(Verifica!$F$33="Nuove costruzioni",(F31*1.2+F33*12+F34*6)/(F31+F33+F34),IF(Verifica!$F$33="Ammodernamenti",(F32*1.6+F33*12+F34*6)/SUM(F32:F34),IF(Verifica!$F$33="Nuove costruzioni / Ammodernamenti",(F31*0.8+F32*1.6+F33*12+F34*6)/SUM(F31:F34),0)))</f>
        <v>0</v>
      </c>
    </row>
    <row r="32" spans="1:22" ht="17.399999999999999" x14ac:dyDescent="0.35">
      <c r="A32" s="102" t="s">
        <v>197</v>
      </c>
      <c r="B32" s="103"/>
      <c r="C32" s="103"/>
      <c r="D32" s="103"/>
      <c r="E32" s="104"/>
      <c r="F32" s="105"/>
      <c r="G32" s="106"/>
      <c r="H32" s="25" t="s">
        <v>6</v>
      </c>
      <c r="I32" s="25"/>
      <c r="J32" s="26"/>
      <c r="K32" s="27" t="s">
        <v>30</v>
      </c>
      <c r="L32" s="25"/>
      <c r="M32" s="25"/>
      <c r="N32" s="25"/>
      <c r="O32" s="26"/>
      <c r="P32" s="105"/>
      <c r="Q32" s="106"/>
      <c r="R32" s="25" t="s">
        <v>13</v>
      </c>
      <c r="S32" s="25"/>
      <c r="T32" s="26"/>
      <c r="V32" s="1">
        <f>IF(Verifica!$F$33="Nuove costruzioni",(F31*0.8+F33*12+F34*6)/(F31+F33+F34),IF(Verifica!$F$33="Ammodernamenti",(F32*1.6+F33*12+F34*6)/SUM(F32:F34),IF(Verifica!$F$33="Nuove costruzioni / Ammodernamenti",(F31*0.8+F32*1.6+F33*12+F34*6)/SUM(F31:F34),0)))</f>
        <v>0</v>
      </c>
    </row>
    <row r="33" spans="1:22" ht="16.2" x14ac:dyDescent="0.25">
      <c r="A33" s="102" t="s">
        <v>198</v>
      </c>
      <c r="B33" s="103"/>
      <c r="C33" s="103"/>
      <c r="D33" s="103"/>
      <c r="E33" s="104"/>
      <c r="F33" s="105"/>
      <c r="G33" s="106"/>
      <c r="H33" s="25" t="s">
        <v>6</v>
      </c>
      <c r="I33" s="25"/>
      <c r="J33" s="26"/>
      <c r="K33" s="102" t="s">
        <v>29</v>
      </c>
      <c r="L33" s="103"/>
      <c r="M33" s="103"/>
      <c r="N33" s="103"/>
      <c r="O33" s="104"/>
      <c r="P33" s="105"/>
      <c r="Q33" s="106"/>
      <c r="R33" s="25" t="s">
        <v>14</v>
      </c>
      <c r="S33" s="25"/>
      <c r="T33" s="26"/>
      <c r="V33" s="1">
        <f>IF(Verifica!$F$33="Nuove costruzioni",(F31*0.8+F33*12+F34*6)/(F31+F33+F34),IF(Verifica!$F$33="Ammodernamenti",(F32*1.6+F33*12+F34*6)/SUM(F32:F34),IF(Verifica!$F$33="Nuove costruzioni / Ammodernamenti",(F31*0.8+F32*1.6+F33*12+F34*6)/SUM(F31:F34),0)))</f>
        <v>0</v>
      </c>
    </row>
    <row r="34" spans="1:22" ht="16.2" x14ac:dyDescent="0.25">
      <c r="A34" s="102" t="s">
        <v>199</v>
      </c>
      <c r="B34" s="103"/>
      <c r="C34" s="103"/>
      <c r="D34" s="103"/>
      <c r="E34" s="104"/>
      <c r="F34" s="105"/>
      <c r="G34" s="106"/>
      <c r="H34" s="25" t="s">
        <v>6</v>
      </c>
      <c r="I34" s="25"/>
      <c r="J34" s="26"/>
      <c r="K34" s="102" t="s">
        <v>31</v>
      </c>
      <c r="L34" s="103"/>
      <c r="M34" s="103"/>
      <c r="N34" s="103"/>
      <c r="O34" s="104"/>
      <c r="P34" s="105"/>
      <c r="Q34" s="106"/>
      <c r="R34" s="25" t="s">
        <v>7</v>
      </c>
      <c r="S34" s="25"/>
      <c r="T34" s="26"/>
    </row>
    <row r="35" spans="1:22" ht="16.2" x14ac:dyDescent="0.35">
      <c r="A35" s="102" t="s">
        <v>209</v>
      </c>
      <c r="B35" s="103"/>
      <c r="C35" s="103"/>
      <c r="D35" s="103"/>
      <c r="E35" s="104"/>
      <c r="F35" s="113" t="str">
        <f>IF(F31=0," ",SUM(F31:G34))</f>
        <v xml:space="preserve"> </v>
      </c>
      <c r="G35" s="114"/>
      <c r="H35" s="25" t="s">
        <v>6</v>
      </c>
      <c r="I35" s="25"/>
      <c r="J35" s="26"/>
      <c r="K35" s="102" t="s">
        <v>115</v>
      </c>
      <c r="L35" s="103"/>
      <c r="M35" s="103"/>
      <c r="N35" s="103"/>
      <c r="O35" s="104"/>
      <c r="P35" s="105"/>
      <c r="Q35" s="106"/>
      <c r="R35" s="25" t="s">
        <v>208</v>
      </c>
      <c r="S35" s="25"/>
      <c r="T35" s="26"/>
    </row>
    <row r="37" spans="1:22" x14ac:dyDescent="0.25">
      <c r="A37" s="102"/>
      <c r="B37" s="103"/>
      <c r="C37" s="103"/>
      <c r="D37" s="103"/>
      <c r="E37" s="104"/>
      <c r="F37" s="110" t="s">
        <v>42</v>
      </c>
      <c r="G37" s="111"/>
      <c r="H37" s="111"/>
      <c r="I37" s="111"/>
      <c r="J37" s="112"/>
      <c r="K37" s="110" t="s">
        <v>33</v>
      </c>
      <c r="L37" s="111"/>
      <c r="M37" s="111"/>
      <c r="N37" s="111"/>
      <c r="O37" s="112"/>
      <c r="P37" s="110" t="s">
        <v>200</v>
      </c>
      <c r="Q37" s="111"/>
      <c r="R37" s="111"/>
      <c r="S37" s="111"/>
      <c r="T37" s="112"/>
    </row>
    <row r="38" spans="1:22" ht="16.2" x14ac:dyDescent="0.35">
      <c r="A38" s="102" t="s">
        <v>39</v>
      </c>
      <c r="B38" s="103"/>
      <c r="C38" s="103"/>
      <c r="D38" s="103"/>
      <c r="E38" s="104"/>
      <c r="F38" s="105"/>
      <c r="G38" s="106"/>
      <c r="H38" s="25" t="s">
        <v>8</v>
      </c>
      <c r="I38" s="25"/>
      <c r="J38" s="26"/>
      <c r="K38" s="105"/>
      <c r="L38" s="106"/>
      <c r="M38" s="25" t="s">
        <v>8</v>
      </c>
      <c r="N38" s="25"/>
      <c r="O38" s="26"/>
      <c r="P38" s="20"/>
      <c r="T38" s="21"/>
    </row>
    <row r="39" spans="1:22" ht="17.399999999999999" x14ac:dyDescent="0.35">
      <c r="A39" s="102" t="s">
        <v>38</v>
      </c>
      <c r="B39" s="103"/>
      <c r="C39" s="103"/>
      <c r="D39" s="103"/>
      <c r="E39" s="104"/>
      <c r="F39" s="105"/>
      <c r="G39" s="106"/>
      <c r="H39" s="25" t="s">
        <v>9</v>
      </c>
      <c r="I39" s="25"/>
      <c r="J39" s="26"/>
      <c r="K39" s="105"/>
      <c r="L39" s="106"/>
      <c r="M39" s="25" t="s">
        <v>9</v>
      </c>
      <c r="N39" s="25"/>
      <c r="O39" s="26"/>
      <c r="P39" s="20"/>
      <c r="T39" s="21"/>
    </row>
    <row r="40" spans="1:22" ht="16.2" x14ac:dyDescent="0.25">
      <c r="A40" s="120" t="s">
        <v>201</v>
      </c>
      <c r="B40" s="121"/>
      <c r="C40" s="121"/>
      <c r="D40" s="121"/>
      <c r="E40" s="122"/>
      <c r="F40" s="125"/>
      <c r="G40" s="126"/>
      <c r="H40" s="1" t="s">
        <v>10</v>
      </c>
      <c r="J40" s="21"/>
      <c r="K40" s="125"/>
      <c r="L40" s="126"/>
      <c r="M40" s="1" t="s">
        <v>10</v>
      </c>
      <c r="O40" s="21"/>
      <c r="P40" s="20"/>
      <c r="T40" s="21"/>
    </row>
    <row r="41" spans="1:22" x14ac:dyDescent="0.25">
      <c r="A41" s="115" t="s">
        <v>36</v>
      </c>
      <c r="B41" s="116"/>
      <c r="C41" s="116"/>
      <c r="D41" s="116"/>
      <c r="E41" s="117"/>
      <c r="F41" s="118"/>
      <c r="G41" s="119"/>
      <c r="H41" s="3"/>
      <c r="I41" s="3"/>
      <c r="J41" s="23"/>
      <c r="K41" s="118"/>
      <c r="L41" s="119"/>
      <c r="M41" s="3"/>
      <c r="N41" s="3"/>
      <c r="O41" s="23"/>
      <c r="P41" s="20"/>
      <c r="T41" s="21"/>
    </row>
    <row r="42" spans="1:22" x14ac:dyDescent="0.25">
      <c r="A42" s="120" t="s">
        <v>37</v>
      </c>
      <c r="B42" s="121"/>
      <c r="C42" s="121"/>
      <c r="D42" s="121"/>
      <c r="E42" s="122"/>
      <c r="F42" s="123"/>
      <c r="G42" s="124"/>
      <c r="H42" s="1" t="s">
        <v>10</v>
      </c>
      <c r="J42" s="21"/>
      <c r="K42" s="123"/>
      <c r="L42" s="124"/>
      <c r="M42" s="1" t="s">
        <v>10</v>
      </c>
      <c r="O42" s="21"/>
      <c r="P42" s="20"/>
      <c r="T42" s="21"/>
    </row>
    <row r="43" spans="1:22" x14ac:dyDescent="0.25">
      <c r="A43" s="115" t="s">
        <v>4</v>
      </c>
      <c r="B43" s="116"/>
      <c r="C43" s="116"/>
      <c r="D43" s="116"/>
      <c r="E43" s="117"/>
      <c r="F43" s="118"/>
      <c r="G43" s="119"/>
      <c r="H43" s="3"/>
      <c r="I43" s="3"/>
      <c r="J43" s="23"/>
      <c r="K43" s="118"/>
      <c r="L43" s="119"/>
      <c r="M43" s="3"/>
      <c r="N43" s="3"/>
      <c r="O43" s="23"/>
      <c r="P43" s="20"/>
      <c r="T43" s="21"/>
    </row>
    <row r="44" spans="1:22" ht="16.2" x14ac:dyDescent="0.35">
      <c r="A44" s="120" t="s">
        <v>116</v>
      </c>
      <c r="B44" s="121"/>
      <c r="C44" s="121"/>
      <c r="D44" s="121"/>
      <c r="E44" s="122"/>
      <c r="F44" s="127" t="str">
        <f>IF(F38=0," ",F38/SUM(F31:G34))</f>
        <v xml:space="preserve"> </v>
      </c>
      <c r="G44" s="128"/>
      <c r="H44" s="1" t="s">
        <v>0</v>
      </c>
      <c r="J44" s="21"/>
      <c r="K44" s="127" t="str">
        <f>IF(K38=0," ",K38/SUM(F31:G34))</f>
        <v xml:space="preserve"> </v>
      </c>
      <c r="L44" s="128"/>
      <c r="M44" s="1" t="s">
        <v>0</v>
      </c>
      <c r="O44" s="21"/>
      <c r="P44" s="127" t="str">
        <f>IF(F38=0," ",(F44+K44)/2)</f>
        <v xml:space="preserve"> </v>
      </c>
      <c r="Q44" s="128"/>
      <c r="R44" s="29" t="s">
        <v>0</v>
      </c>
      <c r="S44" s="19"/>
      <c r="T44" s="24"/>
    </row>
    <row r="45" spans="1:22" ht="15" x14ac:dyDescent="0.35">
      <c r="A45" s="115" t="s">
        <v>117</v>
      </c>
      <c r="B45" s="116"/>
      <c r="C45" s="116"/>
      <c r="D45" s="116"/>
      <c r="E45" s="117"/>
      <c r="F45" s="118"/>
      <c r="G45" s="119"/>
      <c r="H45" s="3"/>
      <c r="I45" s="3"/>
      <c r="J45" s="23"/>
      <c r="K45" s="118"/>
      <c r="L45" s="119"/>
      <c r="M45" s="3"/>
      <c r="N45" s="3"/>
      <c r="O45" s="23"/>
      <c r="P45" s="22"/>
      <c r="Q45" s="3"/>
      <c r="R45" s="28"/>
      <c r="S45" s="3"/>
      <c r="T45" s="23"/>
    </row>
    <row r="46" spans="1:22" x14ac:dyDescent="0.25">
      <c r="A46" s="102" t="s">
        <v>35</v>
      </c>
      <c r="B46" s="103"/>
      <c r="C46" s="103"/>
      <c r="D46" s="103"/>
      <c r="E46" s="104"/>
      <c r="F46" s="22" t="s">
        <v>12</v>
      </c>
      <c r="G46" s="35"/>
      <c r="H46" s="3" t="s">
        <v>11</v>
      </c>
      <c r="I46" s="3"/>
      <c r="J46" s="23"/>
      <c r="K46" s="22" t="s">
        <v>12</v>
      </c>
      <c r="L46" s="35"/>
      <c r="M46" s="3" t="s">
        <v>11</v>
      </c>
      <c r="N46" s="3"/>
      <c r="O46" s="23"/>
      <c r="P46" s="22" t="s">
        <v>12</v>
      </c>
      <c r="Q46" s="35"/>
      <c r="R46" s="3" t="s">
        <v>11</v>
      </c>
      <c r="S46" s="3"/>
      <c r="T46" s="23"/>
    </row>
    <row r="48" spans="1:22" ht="27" customHeight="1" x14ac:dyDescent="0.25">
      <c r="A48" s="18" t="s">
        <v>34</v>
      </c>
      <c r="B48" s="19"/>
      <c r="C48" s="19"/>
      <c r="D48" s="19"/>
      <c r="E48" s="24"/>
      <c r="F48" s="79" t="s">
        <v>202</v>
      </c>
      <c r="G48" s="80"/>
      <c r="H48" s="80"/>
      <c r="I48" s="80"/>
      <c r="J48" s="80"/>
      <c r="K48" s="80"/>
      <c r="L48" s="80"/>
      <c r="M48" s="80"/>
      <c r="N48" s="80"/>
      <c r="O48" s="80"/>
      <c r="P48" s="80"/>
      <c r="Q48" s="80"/>
      <c r="R48" s="80"/>
      <c r="S48" s="80"/>
      <c r="T48" s="81"/>
    </row>
    <row r="49" spans="1:20" ht="14.25" customHeight="1" x14ac:dyDescent="0.25">
      <c r="A49" s="20"/>
      <c r="E49" s="21"/>
      <c r="F49" s="79" t="s">
        <v>126</v>
      </c>
      <c r="G49" s="80"/>
      <c r="H49" s="80"/>
      <c r="I49" s="80"/>
      <c r="J49" s="80"/>
      <c r="K49" s="80"/>
      <c r="L49" s="80"/>
      <c r="M49" s="80"/>
      <c r="N49" s="80"/>
      <c r="O49" s="80"/>
      <c r="P49" s="80"/>
      <c r="Q49" s="80"/>
      <c r="R49" s="80"/>
      <c r="S49" s="80"/>
      <c r="T49" s="81"/>
    </row>
    <row r="50" spans="1:20" ht="33" customHeight="1" x14ac:dyDescent="0.25">
      <c r="A50" s="134" t="s">
        <v>203</v>
      </c>
      <c r="B50" s="78"/>
      <c r="C50" s="78"/>
      <c r="D50" s="78"/>
      <c r="E50" s="78"/>
      <c r="F50" s="78"/>
      <c r="G50" s="78"/>
      <c r="H50" s="78"/>
      <c r="I50" s="78"/>
      <c r="J50" s="78"/>
      <c r="K50" s="78"/>
      <c r="L50" s="78"/>
      <c r="M50" s="78"/>
      <c r="N50" s="78"/>
      <c r="O50" s="78"/>
      <c r="P50" s="78"/>
      <c r="Q50" s="78"/>
      <c r="R50" s="78"/>
      <c r="S50" s="78"/>
      <c r="T50" s="78"/>
    </row>
    <row r="51" spans="1:20" ht="8.4" customHeight="1" x14ac:dyDescent="0.25"/>
    <row r="52" spans="1:20" ht="26.4" x14ac:dyDescent="0.4">
      <c r="A52" s="2" t="s">
        <v>61</v>
      </c>
      <c r="B52" s="4"/>
      <c r="C52" s="4"/>
      <c r="D52" s="4"/>
      <c r="T52" s="37" t="s">
        <v>18</v>
      </c>
    </row>
    <row r="53" spans="1:20" ht="8.4" customHeight="1" x14ac:dyDescent="0.25">
      <c r="A53" s="4"/>
      <c r="B53" s="4"/>
      <c r="C53" s="4"/>
      <c r="D53" s="4"/>
    </row>
    <row r="54" spans="1:20" x14ac:dyDescent="0.25">
      <c r="A54" s="132" t="s">
        <v>43</v>
      </c>
      <c r="B54" s="132"/>
      <c r="C54" s="132"/>
      <c r="D54" s="132"/>
      <c r="E54" s="132"/>
      <c r="F54" s="132"/>
      <c r="G54" s="132"/>
      <c r="H54" s="132"/>
      <c r="I54" s="132"/>
      <c r="J54" s="132"/>
      <c r="K54" s="132" t="s">
        <v>44</v>
      </c>
      <c r="L54" s="132"/>
      <c r="M54" s="132"/>
      <c r="N54" s="132"/>
      <c r="O54" s="132"/>
      <c r="P54" s="132"/>
      <c r="Q54" s="132"/>
      <c r="R54" s="132"/>
      <c r="S54" s="132"/>
      <c r="T54" s="132"/>
    </row>
    <row r="55" spans="1:20" ht="31.5" customHeight="1" x14ac:dyDescent="0.25">
      <c r="A55" s="133" t="s">
        <v>45</v>
      </c>
      <c r="B55" s="133"/>
      <c r="C55" s="133"/>
      <c r="D55" s="133"/>
      <c r="E55" s="133"/>
      <c r="F55" s="133" t="s">
        <v>124</v>
      </c>
      <c r="G55" s="133"/>
      <c r="H55" s="133"/>
      <c r="I55" s="133"/>
      <c r="J55" s="133"/>
      <c r="K55" s="133" t="s">
        <v>45</v>
      </c>
      <c r="L55" s="133"/>
      <c r="M55" s="133"/>
      <c r="N55" s="133"/>
      <c r="O55" s="133"/>
      <c r="P55" s="133" t="s">
        <v>125</v>
      </c>
      <c r="Q55" s="133"/>
      <c r="R55" s="133"/>
      <c r="S55" s="133"/>
      <c r="T55" s="133"/>
    </row>
    <row r="56" spans="1:20" x14ac:dyDescent="0.25">
      <c r="A56" s="129"/>
      <c r="B56" s="130"/>
      <c r="C56" s="130"/>
      <c r="D56" s="130"/>
      <c r="E56" s="131"/>
      <c r="F56" s="129"/>
      <c r="G56" s="130"/>
      <c r="H56" s="130"/>
      <c r="I56" s="130"/>
      <c r="J56" s="131"/>
      <c r="K56" s="129"/>
      <c r="L56" s="130"/>
      <c r="M56" s="130"/>
      <c r="N56" s="130"/>
      <c r="O56" s="131"/>
      <c r="P56" s="129"/>
      <c r="Q56" s="130"/>
      <c r="R56" s="130"/>
      <c r="S56" s="130"/>
      <c r="T56" s="131"/>
    </row>
    <row r="57" spans="1:20" x14ac:dyDescent="0.25">
      <c r="A57" s="129"/>
      <c r="B57" s="130"/>
      <c r="C57" s="130"/>
      <c r="D57" s="130"/>
      <c r="E57" s="131"/>
      <c r="F57" s="129"/>
      <c r="G57" s="130"/>
      <c r="H57" s="130"/>
      <c r="I57" s="130"/>
      <c r="J57" s="131"/>
      <c r="K57" s="129"/>
      <c r="L57" s="130"/>
      <c r="M57" s="130"/>
      <c r="N57" s="130"/>
      <c r="O57" s="131"/>
      <c r="P57" s="129"/>
      <c r="Q57" s="130"/>
      <c r="R57" s="130"/>
      <c r="S57" s="130"/>
      <c r="T57" s="131"/>
    </row>
    <row r="58" spans="1:20" x14ac:dyDescent="0.25">
      <c r="A58" s="129"/>
      <c r="B58" s="130"/>
      <c r="C58" s="130"/>
      <c r="D58" s="130"/>
      <c r="E58" s="131"/>
      <c r="F58" s="129"/>
      <c r="G58" s="130"/>
      <c r="H58" s="130"/>
      <c r="I58" s="130"/>
      <c r="J58" s="131"/>
      <c r="K58" s="129"/>
      <c r="L58" s="130"/>
      <c r="M58" s="130"/>
      <c r="N58" s="130"/>
      <c r="O58" s="131"/>
      <c r="P58" s="129"/>
      <c r="Q58" s="130"/>
      <c r="R58" s="130"/>
      <c r="S58" s="130"/>
      <c r="T58" s="131"/>
    </row>
    <row r="59" spans="1:20" x14ac:dyDescent="0.25">
      <c r="A59" s="129"/>
      <c r="B59" s="130"/>
      <c r="C59" s="130"/>
      <c r="D59" s="130"/>
      <c r="E59" s="131"/>
      <c r="F59" s="129"/>
      <c r="G59" s="130"/>
      <c r="H59" s="130"/>
      <c r="I59" s="130"/>
      <c r="J59" s="131"/>
      <c r="K59" s="129"/>
      <c r="L59" s="130"/>
      <c r="M59" s="130"/>
      <c r="N59" s="130"/>
      <c r="O59" s="131"/>
      <c r="P59" s="129"/>
      <c r="Q59" s="130"/>
      <c r="R59" s="130"/>
      <c r="S59" s="130"/>
      <c r="T59" s="131"/>
    </row>
    <row r="60" spans="1:20" x14ac:dyDescent="0.25">
      <c r="A60" s="129"/>
      <c r="B60" s="130"/>
      <c r="C60" s="130"/>
      <c r="D60" s="130"/>
      <c r="E60" s="131"/>
      <c r="F60" s="129"/>
      <c r="G60" s="130"/>
      <c r="H60" s="130"/>
      <c r="I60" s="130"/>
      <c r="J60" s="131"/>
      <c r="K60" s="129"/>
      <c r="L60" s="130"/>
      <c r="M60" s="130"/>
      <c r="N60" s="130"/>
      <c r="O60" s="131"/>
      <c r="P60" s="129"/>
      <c r="Q60" s="130"/>
      <c r="R60" s="130"/>
      <c r="S60" s="130"/>
      <c r="T60" s="131"/>
    </row>
    <row r="61" spans="1:20" x14ac:dyDescent="0.25">
      <c r="A61" s="129"/>
      <c r="B61" s="130"/>
      <c r="C61" s="130"/>
      <c r="D61" s="130"/>
      <c r="E61" s="131"/>
      <c r="F61" s="129"/>
      <c r="G61" s="130"/>
      <c r="H61" s="130"/>
      <c r="I61" s="130"/>
      <c r="J61" s="131"/>
      <c r="K61" s="129"/>
      <c r="L61" s="130"/>
      <c r="M61" s="130"/>
      <c r="N61" s="130"/>
      <c r="O61" s="131"/>
      <c r="P61" s="129"/>
      <c r="Q61" s="130"/>
      <c r="R61" s="130"/>
      <c r="S61" s="130"/>
      <c r="T61" s="131"/>
    </row>
    <row r="62" spans="1:20" x14ac:dyDescent="0.25">
      <c r="A62" s="129"/>
      <c r="B62" s="130"/>
      <c r="C62" s="130"/>
      <c r="D62" s="130"/>
      <c r="E62" s="131"/>
      <c r="F62" s="129"/>
      <c r="G62" s="130"/>
      <c r="H62" s="130"/>
      <c r="I62" s="130"/>
      <c r="J62" s="131"/>
      <c r="K62" s="129"/>
      <c r="L62" s="130"/>
      <c r="M62" s="130"/>
      <c r="N62" s="130"/>
      <c r="O62" s="131"/>
      <c r="P62" s="129"/>
      <c r="Q62" s="130"/>
      <c r="R62" s="130"/>
      <c r="S62" s="130"/>
      <c r="T62" s="131"/>
    </row>
    <row r="63" spans="1:20" x14ac:dyDescent="0.25">
      <c r="A63" s="129"/>
      <c r="B63" s="130"/>
      <c r="C63" s="130"/>
      <c r="D63" s="130"/>
      <c r="E63" s="131"/>
      <c r="F63" s="129"/>
      <c r="G63" s="130"/>
      <c r="H63" s="130"/>
      <c r="I63" s="130"/>
      <c r="J63" s="131"/>
      <c r="K63" s="129"/>
      <c r="L63" s="130"/>
      <c r="M63" s="130"/>
      <c r="N63" s="130"/>
      <c r="O63" s="131"/>
      <c r="P63" s="129"/>
      <c r="Q63" s="130"/>
      <c r="R63" s="130"/>
      <c r="S63" s="130"/>
      <c r="T63" s="131"/>
    </row>
    <row r="64" spans="1:20" x14ac:dyDescent="0.25">
      <c r="A64" s="129"/>
      <c r="B64" s="130"/>
      <c r="C64" s="130"/>
      <c r="D64" s="130"/>
      <c r="E64" s="131"/>
      <c r="F64" s="129"/>
      <c r="G64" s="130"/>
      <c r="H64" s="130"/>
      <c r="I64" s="130"/>
      <c r="J64" s="131"/>
      <c r="K64" s="129"/>
      <c r="L64" s="130"/>
      <c r="M64" s="130"/>
      <c r="N64" s="130"/>
      <c r="O64" s="131"/>
      <c r="P64" s="129"/>
      <c r="Q64" s="130"/>
      <c r="R64" s="130"/>
      <c r="S64" s="130"/>
      <c r="T64" s="131"/>
    </row>
    <row r="65" spans="1:20" x14ac:dyDescent="0.25">
      <c r="A65" s="129"/>
      <c r="B65" s="130"/>
      <c r="C65" s="130"/>
      <c r="D65" s="130"/>
      <c r="E65" s="131"/>
      <c r="F65" s="129"/>
      <c r="G65" s="130"/>
      <c r="H65" s="130"/>
      <c r="I65" s="130"/>
      <c r="J65" s="131"/>
      <c r="K65" s="129"/>
      <c r="L65" s="130"/>
      <c r="M65" s="130"/>
      <c r="N65" s="130"/>
      <c r="O65" s="131"/>
      <c r="P65" s="129"/>
      <c r="Q65" s="130"/>
      <c r="R65" s="130"/>
      <c r="S65" s="130"/>
      <c r="T65" s="131"/>
    </row>
    <row r="66" spans="1:20" ht="16.8" x14ac:dyDescent="0.3">
      <c r="A66" s="102" t="s">
        <v>65</v>
      </c>
      <c r="B66" s="103"/>
      <c r="C66" s="103"/>
      <c r="D66" s="103"/>
      <c r="E66" s="104"/>
      <c r="F66" s="136" t="str">
        <f>IF(A56=0," ",(RSQ(A56:A65,F56:F65)))</f>
        <v xml:space="preserve"> </v>
      </c>
      <c r="G66" s="137"/>
      <c r="H66" s="137"/>
      <c r="I66" s="137"/>
      <c r="J66" s="138"/>
      <c r="K66" s="38"/>
      <c r="L66" s="25"/>
      <c r="M66" s="25"/>
      <c r="N66" s="25"/>
      <c r="O66" s="26"/>
      <c r="P66" s="136" t="str">
        <f>IF(K56=0," ",(RSQ(K56:K65,P56:P65)))</f>
        <v xml:space="preserve"> </v>
      </c>
      <c r="Q66" s="137"/>
      <c r="R66" s="137"/>
      <c r="S66" s="137"/>
      <c r="T66" s="138"/>
    </row>
    <row r="67" spans="1:20" x14ac:dyDescent="0.25">
      <c r="B67" s="4"/>
      <c r="C67" s="4"/>
      <c r="D67" s="4"/>
    </row>
  </sheetData>
  <sheetProtection algorithmName="SHA-512" hashValue="qur8gfbkvrWMBIV5eUnS8Nr7oMqcKGVRCWmkzwcXvHEbE/VKP5Ng9aGeXoyguFbIzlsj9HKxiR/QMjnPKVIbNQ==" saltValue="gdTAoc0qvbve9D2f2/eCLw==" spinCount="100000" sheet="1" objects="1" scenarios="1"/>
  <mergeCells count="113">
    <mergeCell ref="A65:E65"/>
    <mergeCell ref="F65:J65"/>
    <mergeCell ref="K65:O65"/>
    <mergeCell ref="P65:T65"/>
    <mergeCell ref="A66:E66"/>
    <mergeCell ref="F66:J66"/>
    <mergeCell ref="P66:T66"/>
    <mergeCell ref="A63:E63"/>
    <mergeCell ref="F63:J63"/>
    <mergeCell ref="K63:O63"/>
    <mergeCell ref="P63:T63"/>
    <mergeCell ref="A64:E64"/>
    <mergeCell ref="F64:J64"/>
    <mergeCell ref="K64:O64"/>
    <mergeCell ref="P64:T64"/>
    <mergeCell ref="A61:E61"/>
    <mergeCell ref="F61:J61"/>
    <mergeCell ref="K61:O61"/>
    <mergeCell ref="P61:T61"/>
    <mergeCell ref="A62:E62"/>
    <mergeCell ref="F62:J62"/>
    <mergeCell ref="K62:O62"/>
    <mergeCell ref="P62:T62"/>
    <mergeCell ref="A59:E59"/>
    <mergeCell ref="F59:J59"/>
    <mergeCell ref="K59:O59"/>
    <mergeCell ref="P59:T59"/>
    <mergeCell ref="A60:E60"/>
    <mergeCell ref="F60:J60"/>
    <mergeCell ref="K60:O60"/>
    <mergeCell ref="P60:T60"/>
    <mergeCell ref="A57:E57"/>
    <mergeCell ref="F57:J57"/>
    <mergeCell ref="K57:O57"/>
    <mergeCell ref="P57:T57"/>
    <mergeCell ref="A58:E58"/>
    <mergeCell ref="F58:J58"/>
    <mergeCell ref="K58:O58"/>
    <mergeCell ref="P58:T58"/>
    <mergeCell ref="A55:E55"/>
    <mergeCell ref="F55:J55"/>
    <mergeCell ref="K55:O55"/>
    <mergeCell ref="P55:T55"/>
    <mergeCell ref="A56:E56"/>
    <mergeCell ref="F56:J56"/>
    <mergeCell ref="K56:O56"/>
    <mergeCell ref="P56:T56"/>
    <mergeCell ref="A46:E46"/>
    <mergeCell ref="F48:T48"/>
    <mergeCell ref="F49:T49"/>
    <mergeCell ref="A50:T50"/>
    <mergeCell ref="A54:J54"/>
    <mergeCell ref="K54:T54"/>
    <mergeCell ref="A44:E44"/>
    <mergeCell ref="F44:G44"/>
    <mergeCell ref="K44:L44"/>
    <mergeCell ref="P44:Q44"/>
    <mergeCell ref="A45:E45"/>
    <mergeCell ref="F45:G45"/>
    <mergeCell ref="K45:L45"/>
    <mergeCell ref="A42:E42"/>
    <mergeCell ref="F42:G42"/>
    <mergeCell ref="K42:L42"/>
    <mergeCell ref="A43:E43"/>
    <mergeCell ref="F43:G43"/>
    <mergeCell ref="K43:L43"/>
    <mergeCell ref="A40:E40"/>
    <mergeCell ref="F40:G40"/>
    <mergeCell ref="K40:L40"/>
    <mergeCell ref="A41:E41"/>
    <mergeCell ref="F41:G41"/>
    <mergeCell ref="K41:L41"/>
    <mergeCell ref="A38:E38"/>
    <mergeCell ref="F38:G38"/>
    <mergeCell ref="K38:L38"/>
    <mergeCell ref="A39:E39"/>
    <mergeCell ref="F39:G39"/>
    <mergeCell ref="K39:L39"/>
    <mergeCell ref="A35:E35"/>
    <mergeCell ref="F35:G35"/>
    <mergeCell ref="A37:E37"/>
    <mergeCell ref="F37:J37"/>
    <mergeCell ref="K37:O37"/>
    <mergeCell ref="K35:O35"/>
    <mergeCell ref="P37:T37"/>
    <mergeCell ref="A33:E33"/>
    <mergeCell ref="F33:G33"/>
    <mergeCell ref="K33:O33"/>
    <mergeCell ref="P33:Q33"/>
    <mergeCell ref="A34:E34"/>
    <mergeCell ref="F34:G34"/>
    <mergeCell ref="K34:O34"/>
    <mergeCell ref="P34:Q34"/>
    <mergeCell ref="P35:Q35"/>
    <mergeCell ref="A32:E32"/>
    <mergeCell ref="F32:G32"/>
    <mergeCell ref="P32:Q32"/>
    <mergeCell ref="G20:T20"/>
    <mergeCell ref="G22:T22"/>
    <mergeCell ref="G23:T23"/>
    <mergeCell ref="G25:T25"/>
    <mergeCell ref="G26:T26"/>
    <mergeCell ref="A30:E30"/>
    <mergeCell ref="F30:J30"/>
    <mergeCell ref="F1:T1"/>
    <mergeCell ref="G14:T14"/>
    <mergeCell ref="G16:T16"/>
    <mergeCell ref="G17:T17"/>
    <mergeCell ref="G18:T18"/>
    <mergeCell ref="G19:T19"/>
    <mergeCell ref="A31:E31"/>
    <mergeCell ref="F31:G31"/>
    <mergeCell ref="P31:Q31"/>
  </mergeCells>
  <pageMargins left="0.9055118110236221" right="0.47244094488188981" top="1.3779527559055118" bottom="0.78740157480314965" header="0.31496062992125984" footer="0.31496062992125984"/>
  <pageSetup paperSize="9" orientation="portrait" verticalDpi="1200" r:id="rId1"/>
  <headerFooter>
    <oddHeader xml:space="preserve">&amp;L&amp;G&amp;R&amp;12Formulario di verifica dell'ermeticità all'aria
Versione MZ 2024.3
</oddHeader>
    <oddFooter>&amp;R Pagina &amp;P</oddFooter>
  </headerFooter>
  <rowBreaks count="1" manualBreakCount="1">
    <brk id="49" max="16383" man="1"/>
  </rowBreaks>
  <drawing r:id="rId2"/>
  <legacyDrawingHF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60CDDC-31C6-418E-98B0-7C2F5290DCB9}">
  <sheetPr codeName="Foglio7">
    <tabColor theme="3" tint="0.59999389629810485"/>
  </sheetPr>
  <dimension ref="A1:V67"/>
  <sheetViews>
    <sheetView view="pageLayout" zoomScaleNormal="100" workbookViewId="0">
      <selection activeCell="T6" sqref="T6"/>
    </sheetView>
  </sheetViews>
  <sheetFormatPr baseColWidth="10" defaultColWidth="11.44140625" defaultRowHeight="13.8" x14ac:dyDescent="0.25"/>
  <cols>
    <col min="1" max="4" width="4.33203125" style="1" customWidth="1"/>
    <col min="5" max="5" width="6.44140625" style="1" customWidth="1"/>
    <col min="6" max="19" width="4.33203125" style="1" customWidth="1"/>
    <col min="20" max="20" width="3.5546875" style="1" customWidth="1"/>
    <col min="21" max="22" width="11.44140625" style="1" hidden="1" customWidth="1"/>
    <col min="23" max="24" width="11.44140625" style="1" customWidth="1"/>
    <col min="25" max="16384" width="11.44140625" style="1"/>
  </cols>
  <sheetData>
    <row r="1" spans="1:20" x14ac:dyDescent="0.25">
      <c r="A1" s="1" t="s">
        <v>96</v>
      </c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</row>
    <row r="2" spans="1:20" ht="7.5" customHeight="1" x14ac:dyDescent="0.25"/>
    <row r="3" spans="1:20" ht="15.6" x14ac:dyDescent="0.3">
      <c r="A3" s="5" t="s">
        <v>178</v>
      </c>
    </row>
    <row r="4" spans="1:20" ht="7.5" customHeight="1" x14ac:dyDescent="0.25"/>
    <row r="5" spans="1:20" x14ac:dyDescent="0.25">
      <c r="A5" s="1" t="s">
        <v>51</v>
      </c>
      <c r="F5" s="70"/>
      <c r="G5" s="4" t="s">
        <v>177</v>
      </c>
    </row>
    <row r="6" spans="1:20" x14ac:dyDescent="0.25">
      <c r="A6" s="1" t="s">
        <v>52</v>
      </c>
      <c r="F6" s="70"/>
      <c r="G6" s="4" t="s">
        <v>50</v>
      </c>
    </row>
    <row r="7" spans="1:20" x14ac:dyDescent="0.25">
      <c r="F7" s="70"/>
      <c r="G7" s="4" t="s">
        <v>179</v>
      </c>
    </row>
    <row r="8" spans="1:20" ht="7.5" customHeight="1" x14ac:dyDescent="0.25"/>
    <row r="9" spans="1:20" x14ac:dyDescent="0.25">
      <c r="A9" s="1" t="s">
        <v>49</v>
      </c>
      <c r="F9" s="70"/>
      <c r="G9" s="4" t="s">
        <v>53</v>
      </c>
    </row>
    <row r="10" spans="1:20" x14ac:dyDescent="0.25">
      <c r="A10" s="1" t="s">
        <v>48</v>
      </c>
      <c r="F10" s="70"/>
      <c r="G10" s="4" t="s">
        <v>180</v>
      </c>
    </row>
    <row r="11" spans="1:20" x14ac:dyDescent="0.25">
      <c r="F11" s="70"/>
      <c r="G11" s="4" t="s">
        <v>54</v>
      </c>
    </row>
    <row r="12" spans="1:20" ht="15" customHeight="1" x14ac:dyDescent="0.3">
      <c r="F12" s="70"/>
      <c r="G12" s="66" t="s">
        <v>192</v>
      </c>
      <c r="H12"/>
    </row>
    <row r="13" spans="1:20" ht="7.5" customHeight="1" x14ac:dyDescent="0.3">
      <c r="G13"/>
      <c r="H13" s="4"/>
    </row>
    <row r="14" spans="1:20" x14ac:dyDescent="0.25">
      <c r="A14" s="1" t="s">
        <v>193</v>
      </c>
      <c r="F14" s="70"/>
      <c r="G14" s="101" t="s">
        <v>194</v>
      </c>
      <c r="H14" s="101"/>
      <c r="I14" s="101"/>
      <c r="J14" s="101"/>
      <c r="K14" s="101"/>
      <c r="L14" s="101"/>
      <c r="M14" s="101"/>
      <c r="N14" s="101"/>
      <c r="O14" s="101"/>
      <c r="P14" s="101"/>
      <c r="Q14" s="101"/>
      <c r="R14" s="101"/>
      <c r="S14" s="101"/>
      <c r="T14" s="101"/>
    </row>
    <row r="15" spans="1:20" ht="7.5" customHeight="1" x14ac:dyDescent="0.25"/>
    <row r="16" spans="1:20" x14ac:dyDescent="0.25">
      <c r="A16" s="1" t="s">
        <v>41</v>
      </c>
      <c r="F16" s="70"/>
      <c r="G16" s="101" t="s">
        <v>183</v>
      </c>
      <c r="H16" s="101"/>
      <c r="I16" s="101"/>
      <c r="J16" s="101"/>
      <c r="K16" s="101"/>
      <c r="L16" s="101"/>
      <c r="M16" s="101"/>
      <c r="N16" s="101"/>
      <c r="O16" s="101"/>
      <c r="P16" s="101"/>
      <c r="Q16" s="101"/>
      <c r="R16" s="101"/>
      <c r="S16" s="101"/>
      <c r="T16" s="101"/>
    </row>
    <row r="17" spans="1:22" x14ac:dyDescent="0.25">
      <c r="F17" s="70"/>
      <c r="G17" s="101" t="s">
        <v>184</v>
      </c>
      <c r="H17" s="101"/>
      <c r="I17" s="101"/>
      <c r="J17" s="101"/>
      <c r="K17" s="101"/>
      <c r="L17" s="101"/>
      <c r="M17" s="101"/>
      <c r="N17" s="101"/>
      <c r="O17" s="101"/>
      <c r="P17" s="101"/>
      <c r="Q17" s="101"/>
      <c r="R17" s="101"/>
      <c r="S17" s="101"/>
      <c r="T17" s="101"/>
    </row>
    <row r="18" spans="1:22" x14ac:dyDescent="0.25">
      <c r="F18" s="70"/>
      <c r="G18" s="101" t="s">
        <v>185</v>
      </c>
      <c r="H18" s="101"/>
      <c r="I18" s="101"/>
      <c r="J18" s="101"/>
      <c r="K18" s="101"/>
      <c r="L18" s="101"/>
      <c r="M18" s="101"/>
      <c r="N18" s="101"/>
      <c r="O18" s="101"/>
      <c r="P18" s="101"/>
      <c r="Q18" s="101"/>
      <c r="R18" s="101"/>
      <c r="S18" s="101"/>
      <c r="T18" s="101"/>
    </row>
    <row r="19" spans="1:22" x14ac:dyDescent="0.25">
      <c r="F19" s="70"/>
      <c r="G19" s="101" t="s">
        <v>186</v>
      </c>
      <c r="H19" s="101"/>
      <c r="I19" s="101"/>
      <c r="J19" s="101"/>
      <c r="K19" s="101"/>
      <c r="L19" s="101"/>
      <c r="M19" s="101"/>
      <c r="N19" s="101"/>
      <c r="O19" s="101"/>
      <c r="P19" s="101"/>
      <c r="Q19" s="101"/>
      <c r="R19" s="101"/>
      <c r="S19" s="101"/>
      <c r="T19" s="101"/>
    </row>
    <row r="20" spans="1:22" x14ac:dyDescent="0.25">
      <c r="F20" s="70"/>
      <c r="G20" s="101" t="s">
        <v>187</v>
      </c>
      <c r="H20" s="101"/>
      <c r="I20" s="101"/>
      <c r="J20" s="101"/>
      <c r="K20" s="101"/>
      <c r="L20" s="101"/>
      <c r="M20" s="101"/>
      <c r="N20" s="101"/>
      <c r="O20" s="101"/>
      <c r="P20" s="101"/>
      <c r="Q20" s="101"/>
      <c r="R20" s="101"/>
      <c r="S20" s="101"/>
      <c r="T20" s="101"/>
    </row>
    <row r="21" spans="1:22" ht="7.5" customHeight="1" x14ac:dyDescent="0.25">
      <c r="G21" s="4"/>
    </row>
    <row r="22" spans="1:22" x14ac:dyDescent="0.25">
      <c r="A22" s="1" t="s">
        <v>40</v>
      </c>
      <c r="F22" s="70"/>
      <c r="G22" s="101" t="s">
        <v>114</v>
      </c>
      <c r="H22" s="101"/>
      <c r="I22" s="101"/>
      <c r="J22" s="101"/>
      <c r="K22" s="101"/>
      <c r="L22" s="101"/>
      <c r="M22" s="101"/>
      <c r="N22" s="101"/>
      <c r="O22" s="101"/>
      <c r="P22" s="101"/>
      <c r="Q22" s="101"/>
      <c r="R22" s="101"/>
      <c r="S22" s="101"/>
      <c r="T22" s="101"/>
    </row>
    <row r="23" spans="1:22" x14ac:dyDescent="0.25">
      <c r="F23" s="70"/>
      <c r="G23" s="101" t="s">
        <v>188</v>
      </c>
      <c r="H23" s="101"/>
      <c r="I23" s="101"/>
      <c r="J23" s="101"/>
      <c r="K23" s="101"/>
      <c r="L23" s="101"/>
      <c r="M23" s="101"/>
      <c r="N23" s="101"/>
      <c r="O23" s="101"/>
      <c r="P23" s="101"/>
      <c r="Q23" s="101"/>
      <c r="R23" s="101"/>
      <c r="S23" s="101"/>
      <c r="T23" s="101"/>
    </row>
    <row r="24" spans="1:22" ht="7.5" customHeight="1" x14ac:dyDescent="0.25">
      <c r="G24" s="66"/>
      <c r="H24" s="66"/>
      <c r="I24" s="66"/>
      <c r="J24" s="66"/>
      <c r="K24" s="66"/>
      <c r="L24" s="66"/>
      <c r="M24" s="66"/>
      <c r="N24" s="66"/>
      <c r="O24" s="66"/>
      <c r="P24" s="66"/>
      <c r="Q24" s="66"/>
      <c r="R24" s="66"/>
      <c r="S24" s="66"/>
      <c r="T24" s="66"/>
    </row>
    <row r="25" spans="1:22" x14ac:dyDescent="0.25">
      <c r="A25" s="1" t="s">
        <v>195</v>
      </c>
      <c r="F25" s="63"/>
      <c r="G25" s="101" t="s">
        <v>190</v>
      </c>
      <c r="H25" s="101"/>
      <c r="I25" s="101"/>
      <c r="J25" s="101"/>
      <c r="K25" s="101"/>
      <c r="L25" s="101"/>
      <c r="M25" s="101"/>
      <c r="N25" s="101"/>
      <c r="O25" s="101"/>
      <c r="P25" s="101"/>
      <c r="Q25" s="101"/>
      <c r="R25" s="101"/>
      <c r="S25" s="101"/>
      <c r="T25" s="101"/>
    </row>
    <row r="26" spans="1:22" x14ac:dyDescent="0.25">
      <c r="F26" s="63"/>
      <c r="G26" s="101" t="s">
        <v>191</v>
      </c>
      <c r="H26" s="101"/>
      <c r="I26" s="101"/>
      <c r="J26" s="101"/>
      <c r="K26" s="101"/>
      <c r="L26" s="101"/>
      <c r="M26" s="101"/>
      <c r="N26" s="101"/>
      <c r="O26" s="101"/>
      <c r="P26" s="101"/>
      <c r="Q26" s="101"/>
      <c r="R26" s="101"/>
      <c r="S26" s="101"/>
      <c r="T26" s="101"/>
    </row>
    <row r="28" spans="1:22" x14ac:dyDescent="0.25">
      <c r="A28" s="17" t="s">
        <v>27</v>
      </c>
    </row>
    <row r="29" spans="1:22" x14ac:dyDescent="0.25">
      <c r="A29" s="17"/>
    </row>
    <row r="30" spans="1:22" ht="18.600000000000001" customHeight="1" x14ac:dyDescent="0.25">
      <c r="A30" s="102" t="s">
        <v>28</v>
      </c>
      <c r="B30" s="103"/>
      <c r="C30" s="103"/>
      <c r="D30" s="103"/>
      <c r="E30" s="104"/>
      <c r="F30" s="107"/>
      <c r="G30" s="108"/>
      <c r="H30" s="108"/>
      <c r="I30" s="108"/>
      <c r="J30" s="109"/>
    </row>
    <row r="31" spans="1:22" ht="17.399999999999999" x14ac:dyDescent="0.35">
      <c r="A31" s="102" t="s">
        <v>196</v>
      </c>
      <c r="B31" s="103"/>
      <c r="C31" s="103"/>
      <c r="D31" s="103"/>
      <c r="E31" s="104"/>
      <c r="F31" s="105"/>
      <c r="G31" s="106"/>
      <c r="H31" s="25" t="s">
        <v>6</v>
      </c>
      <c r="I31" s="25"/>
      <c r="J31" s="26"/>
      <c r="K31" s="27" t="s">
        <v>32</v>
      </c>
      <c r="L31" s="25"/>
      <c r="M31" s="25"/>
      <c r="N31" s="25"/>
      <c r="O31" s="26"/>
      <c r="P31" s="105"/>
      <c r="Q31" s="106"/>
      <c r="R31" s="25" t="s">
        <v>13</v>
      </c>
      <c r="S31" s="25"/>
      <c r="T31" s="26"/>
      <c r="U31" s="1">
        <f>IF(Verifica!$F$31="Minergie",V31,IF(Verifica!$F$31="Minergie-P",V32,IF(Verifica!$F$31="Minergie-A",V33,0)))</f>
        <v>0</v>
      </c>
      <c r="V31" s="1">
        <f>IF(Verifica!$F$33="Nuove costruzioni",(F31*1.2+F33*12+F34*6)/(F31+F33+F34),IF(Verifica!$F$33="Ammodernamenti",(F32*1.6+F33*12+F34*6)/SUM(F32:F34),IF(Verifica!$F$33="Nuove costruzioni / Ammodernamenti",(F31*0.8+F32*1.6+F33*12+F34*6)/SUM(F31:F34),0)))</f>
        <v>0</v>
      </c>
    </row>
    <row r="32" spans="1:22" ht="17.399999999999999" x14ac:dyDescent="0.35">
      <c r="A32" s="102" t="s">
        <v>197</v>
      </c>
      <c r="B32" s="103"/>
      <c r="C32" s="103"/>
      <c r="D32" s="103"/>
      <c r="E32" s="104"/>
      <c r="F32" s="105"/>
      <c r="G32" s="106"/>
      <c r="H32" s="25" t="s">
        <v>6</v>
      </c>
      <c r="I32" s="25"/>
      <c r="J32" s="26"/>
      <c r="K32" s="27" t="s">
        <v>30</v>
      </c>
      <c r="L32" s="25"/>
      <c r="M32" s="25"/>
      <c r="N32" s="25"/>
      <c r="O32" s="26"/>
      <c r="P32" s="105"/>
      <c r="Q32" s="106"/>
      <c r="R32" s="25" t="s">
        <v>13</v>
      </c>
      <c r="S32" s="25"/>
      <c r="T32" s="26"/>
      <c r="V32" s="1">
        <f>IF(Verifica!$F$33="Nuove costruzioni",(F31*0.8+F33*12+F34*6)/(F31+F33+F34),IF(Verifica!$F$33="Ammodernamenti",(F32*1.6+F33*12+F34*6)/SUM(F32:F34),IF(Verifica!$F$33="Nuove costruzioni / Ammodernamenti",(F31*0.8+F32*1.6+F33*12+F34*6)/SUM(F31:F34),0)))</f>
        <v>0</v>
      </c>
    </row>
    <row r="33" spans="1:22" ht="16.2" x14ac:dyDescent="0.25">
      <c r="A33" s="102" t="s">
        <v>198</v>
      </c>
      <c r="B33" s="103"/>
      <c r="C33" s="103"/>
      <c r="D33" s="103"/>
      <c r="E33" s="104"/>
      <c r="F33" s="105"/>
      <c r="G33" s="106"/>
      <c r="H33" s="25" t="s">
        <v>6</v>
      </c>
      <c r="I33" s="25"/>
      <c r="J33" s="26"/>
      <c r="K33" s="102" t="s">
        <v>29</v>
      </c>
      <c r="L33" s="103"/>
      <c r="M33" s="103"/>
      <c r="N33" s="103"/>
      <c r="O33" s="104"/>
      <c r="P33" s="105"/>
      <c r="Q33" s="106"/>
      <c r="R33" s="25" t="s">
        <v>14</v>
      </c>
      <c r="S33" s="25"/>
      <c r="T33" s="26"/>
      <c r="V33" s="1">
        <f>IF(Verifica!$F$33="Nuove costruzioni",(F31*0.8+F33*12+F34*6)/(F31+F33+F34),IF(Verifica!$F$33="Ammodernamenti",(F32*1.6+F33*12+F34*6)/SUM(F32:F34),IF(Verifica!$F$33="Nuove costruzioni / Ammodernamenti",(F31*0.8+F32*1.6+F33*12+F34*6)/SUM(F31:F34),0)))</f>
        <v>0</v>
      </c>
    </row>
    <row r="34" spans="1:22" ht="16.2" x14ac:dyDescent="0.25">
      <c r="A34" s="102" t="s">
        <v>199</v>
      </c>
      <c r="B34" s="103"/>
      <c r="C34" s="103"/>
      <c r="D34" s="103"/>
      <c r="E34" s="104"/>
      <c r="F34" s="105"/>
      <c r="G34" s="106"/>
      <c r="H34" s="25" t="s">
        <v>6</v>
      </c>
      <c r="I34" s="25"/>
      <c r="J34" s="26"/>
      <c r="K34" s="102" t="s">
        <v>31</v>
      </c>
      <c r="L34" s="103"/>
      <c r="M34" s="103"/>
      <c r="N34" s="103"/>
      <c r="O34" s="104"/>
      <c r="P34" s="105"/>
      <c r="Q34" s="106"/>
      <c r="R34" s="25" t="s">
        <v>7</v>
      </c>
      <c r="S34" s="25"/>
      <c r="T34" s="26"/>
    </row>
    <row r="35" spans="1:22" ht="16.2" x14ac:dyDescent="0.35">
      <c r="A35" s="102" t="s">
        <v>209</v>
      </c>
      <c r="B35" s="103"/>
      <c r="C35" s="103"/>
      <c r="D35" s="103"/>
      <c r="E35" s="104"/>
      <c r="F35" s="113" t="str">
        <f>IF(F31=0," ",SUM(F31:G34))</f>
        <v xml:space="preserve"> </v>
      </c>
      <c r="G35" s="114"/>
      <c r="H35" s="25" t="s">
        <v>6</v>
      </c>
      <c r="I35" s="25"/>
      <c r="J35" s="26"/>
      <c r="K35" s="102" t="s">
        <v>115</v>
      </c>
      <c r="L35" s="103"/>
      <c r="M35" s="103"/>
      <c r="N35" s="103"/>
      <c r="O35" s="104"/>
      <c r="P35" s="105"/>
      <c r="Q35" s="106"/>
      <c r="R35" s="25" t="s">
        <v>208</v>
      </c>
      <c r="S35" s="25"/>
      <c r="T35" s="26"/>
    </row>
    <row r="37" spans="1:22" x14ac:dyDescent="0.25">
      <c r="A37" s="102"/>
      <c r="B37" s="103"/>
      <c r="C37" s="103"/>
      <c r="D37" s="103"/>
      <c r="E37" s="104"/>
      <c r="F37" s="110" t="s">
        <v>42</v>
      </c>
      <c r="G37" s="111"/>
      <c r="H37" s="111"/>
      <c r="I37" s="111"/>
      <c r="J37" s="112"/>
      <c r="K37" s="110" t="s">
        <v>33</v>
      </c>
      <c r="L37" s="111"/>
      <c r="M37" s="111"/>
      <c r="N37" s="111"/>
      <c r="O37" s="112"/>
      <c r="P37" s="110" t="s">
        <v>200</v>
      </c>
      <c r="Q37" s="111"/>
      <c r="R37" s="111"/>
      <c r="S37" s="111"/>
      <c r="T37" s="112"/>
    </row>
    <row r="38" spans="1:22" ht="16.2" x14ac:dyDescent="0.35">
      <c r="A38" s="102" t="s">
        <v>39</v>
      </c>
      <c r="B38" s="103"/>
      <c r="C38" s="103"/>
      <c r="D38" s="103"/>
      <c r="E38" s="104"/>
      <c r="F38" s="105"/>
      <c r="G38" s="106"/>
      <c r="H38" s="25" t="s">
        <v>8</v>
      </c>
      <c r="I38" s="25"/>
      <c r="J38" s="26"/>
      <c r="K38" s="105"/>
      <c r="L38" s="106"/>
      <c r="M38" s="25" t="s">
        <v>8</v>
      </c>
      <c r="N38" s="25"/>
      <c r="O38" s="26"/>
      <c r="P38" s="20"/>
      <c r="T38" s="21"/>
    </row>
    <row r="39" spans="1:22" ht="17.399999999999999" x14ac:dyDescent="0.35">
      <c r="A39" s="102" t="s">
        <v>38</v>
      </c>
      <c r="B39" s="103"/>
      <c r="C39" s="103"/>
      <c r="D39" s="103"/>
      <c r="E39" s="104"/>
      <c r="F39" s="105"/>
      <c r="G39" s="106"/>
      <c r="H39" s="25" t="s">
        <v>9</v>
      </c>
      <c r="I39" s="25"/>
      <c r="J39" s="26"/>
      <c r="K39" s="105"/>
      <c r="L39" s="106"/>
      <c r="M39" s="25" t="s">
        <v>9</v>
      </c>
      <c r="N39" s="25"/>
      <c r="O39" s="26"/>
      <c r="P39" s="20"/>
      <c r="T39" s="21"/>
    </row>
    <row r="40" spans="1:22" ht="16.2" x14ac:dyDescent="0.25">
      <c r="A40" s="120" t="s">
        <v>201</v>
      </c>
      <c r="B40" s="121"/>
      <c r="C40" s="121"/>
      <c r="D40" s="121"/>
      <c r="E40" s="122"/>
      <c r="F40" s="125"/>
      <c r="G40" s="126"/>
      <c r="H40" s="1" t="s">
        <v>10</v>
      </c>
      <c r="J40" s="21"/>
      <c r="K40" s="125"/>
      <c r="L40" s="126"/>
      <c r="M40" s="1" t="s">
        <v>10</v>
      </c>
      <c r="O40" s="21"/>
      <c r="P40" s="20"/>
      <c r="T40" s="21"/>
    </row>
    <row r="41" spans="1:22" x14ac:dyDescent="0.25">
      <c r="A41" s="115" t="s">
        <v>36</v>
      </c>
      <c r="B41" s="116"/>
      <c r="C41" s="116"/>
      <c r="D41" s="116"/>
      <c r="E41" s="117"/>
      <c r="F41" s="118"/>
      <c r="G41" s="119"/>
      <c r="H41" s="3"/>
      <c r="I41" s="3"/>
      <c r="J41" s="23"/>
      <c r="K41" s="118"/>
      <c r="L41" s="119"/>
      <c r="M41" s="3"/>
      <c r="N41" s="3"/>
      <c r="O41" s="23"/>
      <c r="P41" s="20"/>
      <c r="T41" s="21"/>
    </row>
    <row r="42" spans="1:22" x14ac:dyDescent="0.25">
      <c r="A42" s="120" t="s">
        <v>37</v>
      </c>
      <c r="B42" s="121"/>
      <c r="C42" s="121"/>
      <c r="D42" s="121"/>
      <c r="E42" s="122"/>
      <c r="F42" s="123"/>
      <c r="G42" s="124"/>
      <c r="H42" s="1" t="s">
        <v>10</v>
      </c>
      <c r="J42" s="21"/>
      <c r="K42" s="123"/>
      <c r="L42" s="124"/>
      <c r="M42" s="1" t="s">
        <v>10</v>
      </c>
      <c r="O42" s="21"/>
      <c r="P42" s="20"/>
      <c r="T42" s="21"/>
    </row>
    <row r="43" spans="1:22" x14ac:dyDescent="0.25">
      <c r="A43" s="115" t="s">
        <v>4</v>
      </c>
      <c r="B43" s="116"/>
      <c r="C43" s="116"/>
      <c r="D43" s="116"/>
      <c r="E43" s="117"/>
      <c r="F43" s="118"/>
      <c r="G43" s="119"/>
      <c r="H43" s="3"/>
      <c r="I43" s="3"/>
      <c r="J43" s="23"/>
      <c r="K43" s="118"/>
      <c r="L43" s="119"/>
      <c r="M43" s="3"/>
      <c r="N43" s="3"/>
      <c r="O43" s="23"/>
      <c r="P43" s="20"/>
      <c r="T43" s="21"/>
    </row>
    <row r="44" spans="1:22" ht="16.2" x14ac:dyDescent="0.35">
      <c r="A44" s="120" t="s">
        <v>116</v>
      </c>
      <c r="B44" s="121"/>
      <c r="C44" s="121"/>
      <c r="D44" s="121"/>
      <c r="E44" s="122"/>
      <c r="F44" s="127" t="str">
        <f>IF(F38=0," ",F38/SUM(F31:G34))</f>
        <v xml:space="preserve"> </v>
      </c>
      <c r="G44" s="128"/>
      <c r="H44" s="1" t="s">
        <v>0</v>
      </c>
      <c r="J44" s="21"/>
      <c r="K44" s="127" t="str">
        <f>IF(K38=0," ",K38/SUM(F31:G34))</f>
        <v xml:space="preserve"> </v>
      </c>
      <c r="L44" s="128"/>
      <c r="M44" s="1" t="s">
        <v>0</v>
      </c>
      <c r="O44" s="21"/>
      <c r="P44" s="127" t="str">
        <f>IF(F38=0," ",(F44+K44)/2)</f>
        <v xml:space="preserve"> </v>
      </c>
      <c r="Q44" s="128"/>
      <c r="R44" s="29" t="s">
        <v>0</v>
      </c>
      <c r="S44" s="19"/>
      <c r="T44" s="24"/>
    </row>
    <row r="45" spans="1:22" ht="15" x14ac:dyDescent="0.35">
      <c r="A45" s="115" t="s">
        <v>117</v>
      </c>
      <c r="B45" s="116"/>
      <c r="C45" s="116"/>
      <c r="D45" s="116"/>
      <c r="E45" s="117"/>
      <c r="F45" s="118"/>
      <c r="G45" s="119"/>
      <c r="H45" s="3"/>
      <c r="I45" s="3"/>
      <c r="J45" s="23"/>
      <c r="K45" s="118"/>
      <c r="L45" s="119"/>
      <c r="M45" s="3"/>
      <c r="N45" s="3"/>
      <c r="O45" s="23"/>
      <c r="P45" s="22"/>
      <c r="Q45" s="3"/>
      <c r="R45" s="28"/>
      <c r="S45" s="3"/>
      <c r="T45" s="23"/>
    </row>
    <row r="46" spans="1:22" x14ac:dyDescent="0.25">
      <c r="A46" s="102" t="s">
        <v>35</v>
      </c>
      <c r="B46" s="103"/>
      <c r="C46" s="103"/>
      <c r="D46" s="103"/>
      <c r="E46" s="104"/>
      <c r="F46" s="22" t="s">
        <v>12</v>
      </c>
      <c r="G46" s="35"/>
      <c r="H46" s="3" t="s">
        <v>11</v>
      </c>
      <c r="I46" s="3"/>
      <c r="J46" s="23"/>
      <c r="K46" s="22" t="s">
        <v>12</v>
      </c>
      <c r="L46" s="35"/>
      <c r="M46" s="3" t="s">
        <v>11</v>
      </c>
      <c r="N46" s="3"/>
      <c r="O46" s="23"/>
      <c r="P46" s="22" t="s">
        <v>12</v>
      </c>
      <c r="Q46" s="35"/>
      <c r="R46" s="3" t="s">
        <v>11</v>
      </c>
      <c r="S46" s="3"/>
      <c r="T46" s="23"/>
    </row>
    <row r="48" spans="1:22" ht="27" customHeight="1" x14ac:dyDescent="0.25">
      <c r="A48" s="18" t="s">
        <v>34</v>
      </c>
      <c r="B48" s="19"/>
      <c r="C48" s="19"/>
      <c r="D48" s="19"/>
      <c r="E48" s="24"/>
      <c r="F48" s="79" t="s">
        <v>202</v>
      </c>
      <c r="G48" s="80"/>
      <c r="H48" s="80"/>
      <c r="I48" s="80"/>
      <c r="J48" s="80"/>
      <c r="K48" s="80"/>
      <c r="L48" s="80"/>
      <c r="M48" s="80"/>
      <c r="N48" s="80"/>
      <c r="O48" s="80"/>
      <c r="P48" s="80"/>
      <c r="Q48" s="80"/>
      <c r="R48" s="80"/>
      <c r="S48" s="80"/>
      <c r="T48" s="81"/>
    </row>
    <row r="49" spans="1:20" ht="14.25" customHeight="1" x14ac:dyDescent="0.25">
      <c r="A49" s="20"/>
      <c r="E49" s="21"/>
      <c r="F49" s="79" t="s">
        <v>126</v>
      </c>
      <c r="G49" s="80"/>
      <c r="H49" s="80"/>
      <c r="I49" s="80"/>
      <c r="J49" s="80"/>
      <c r="K49" s="80"/>
      <c r="L49" s="80"/>
      <c r="M49" s="80"/>
      <c r="N49" s="80"/>
      <c r="O49" s="80"/>
      <c r="P49" s="80"/>
      <c r="Q49" s="80"/>
      <c r="R49" s="80"/>
      <c r="S49" s="80"/>
      <c r="T49" s="81"/>
    </row>
    <row r="50" spans="1:20" ht="33" customHeight="1" x14ac:dyDescent="0.25">
      <c r="A50" s="134" t="s">
        <v>203</v>
      </c>
      <c r="B50" s="78"/>
      <c r="C50" s="78"/>
      <c r="D50" s="78"/>
      <c r="E50" s="78"/>
      <c r="F50" s="78"/>
      <c r="G50" s="78"/>
      <c r="H50" s="78"/>
      <c r="I50" s="78"/>
      <c r="J50" s="78"/>
      <c r="K50" s="78"/>
      <c r="L50" s="78"/>
      <c r="M50" s="78"/>
      <c r="N50" s="78"/>
      <c r="O50" s="78"/>
      <c r="P50" s="78"/>
      <c r="Q50" s="78"/>
      <c r="R50" s="78"/>
      <c r="S50" s="78"/>
      <c r="T50" s="78"/>
    </row>
    <row r="51" spans="1:20" ht="8.4" customHeight="1" x14ac:dyDescent="0.25"/>
    <row r="52" spans="1:20" ht="26.4" x14ac:dyDescent="0.4">
      <c r="A52" s="2" t="s">
        <v>61</v>
      </c>
      <c r="B52" s="4"/>
      <c r="C52" s="4"/>
      <c r="D52" s="4"/>
      <c r="T52" s="37" t="s">
        <v>18</v>
      </c>
    </row>
    <row r="53" spans="1:20" ht="8.4" customHeight="1" x14ac:dyDescent="0.25">
      <c r="A53" s="4"/>
      <c r="B53" s="4"/>
      <c r="C53" s="4"/>
      <c r="D53" s="4"/>
    </row>
    <row r="54" spans="1:20" x14ac:dyDescent="0.25">
      <c r="A54" s="132" t="s">
        <v>43</v>
      </c>
      <c r="B54" s="132"/>
      <c r="C54" s="132"/>
      <c r="D54" s="132"/>
      <c r="E54" s="132"/>
      <c r="F54" s="132"/>
      <c r="G54" s="132"/>
      <c r="H54" s="132"/>
      <c r="I54" s="132"/>
      <c r="J54" s="132"/>
      <c r="K54" s="132" t="s">
        <v>44</v>
      </c>
      <c r="L54" s="132"/>
      <c r="M54" s="132"/>
      <c r="N54" s="132"/>
      <c r="O54" s="132"/>
      <c r="P54" s="132"/>
      <c r="Q54" s="132"/>
      <c r="R54" s="132"/>
      <c r="S54" s="132"/>
      <c r="T54" s="132"/>
    </row>
    <row r="55" spans="1:20" ht="31.5" customHeight="1" x14ac:dyDescent="0.25">
      <c r="A55" s="133" t="s">
        <v>45</v>
      </c>
      <c r="B55" s="133"/>
      <c r="C55" s="133"/>
      <c r="D55" s="133"/>
      <c r="E55" s="133"/>
      <c r="F55" s="133" t="s">
        <v>124</v>
      </c>
      <c r="G55" s="133"/>
      <c r="H55" s="133"/>
      <c r="I55" s="133"/>
      <c r="J55" s="133"/>
      <c r="K55" s="133" t="s">
        <v>45</v>
      </c>
      <c r="L55" s="133"/>
      <c r="M55" s="133"/>
      <c r="N55" s="133"/>
      <c r="O55" s="133"/>
      <c r="P55" s="133" t="s">
        <v>125</v>
      </c>
      <c r="Q55" s="133"/>
      <c r="R55" s="133"/>
      <c r="S55" s="133"/>
      <c r="T55" s="133"/>
    </row>
    <row r="56" spans="1:20" x14ac:dyDescent="0.25">
      <c r="A56" s="129"/>
      <c r="B56" s="130"/>
      <c r="C56" s="130"/>
      <c r="D56" s="130"/>
      <c r="E56" s="131"/>
      <c r="F56" s="129"/>
      <c r="G56" s="130"/>
      <c r="H56" s="130"/>
      <c r="I56" s="130"/>
      <c r="J56" s="131"/>
      <c r="K56" s="129"/>
      <c r="L56" s="130"/>
      <c r="M56" s="130"/>
      <c r="N56" s="130"/>
      <c r="O56" s="131"/>
      <c r="P56" s="129"/>
      <c r="Q56" s="130"/>
      <c r="R56" s="130"/>
      <c r="S56" s="130"/>
      <c r="T56" s="131"/>
    </row>
    <row r="57" spans="1:20" x14ac:dyDescent="0.25">
      <c r="A57" s="129"/>
      <c r="B57" s="130"/>
      <c r="C57" s="130"/>
      <c r="D57" s="130"/>
      <c r="E57" s="131"/>
      <c r="F57" s="129"/>
      <c r="G57" s="130"/>
      <c r="H57" s="130"/>
      <c r="I57" s="130"/>
      <c r="J57" s="131"/>
      <c r="K57" s="129"/>
      <c r="L57" s="130"/>
      <c r="M57" s="130"/>
      <c r="N57" s="130"/>
      <c r="O57" s="131"/>
      <c r="P57" s="129"/>
      <c r="Q57" s="130"/>
      <c r="R57" s="130"/>
      <c r="S57" s="130"/>
      <c r="T57" s="131"/>
    </row>
    <row r="58" spans="1:20" x14ac:dyDescent="0.25">
      <c r="A58" s="129"/>
      <c r="B58" s="130"/>
      <c r="C58" s="130"/>
      <c r="D58" s="130"/>
      <c r="E58" s="131"/>
      <c r="F58" s="129"/>
      <c r="G58" s="130"/>
      <c r="H58" s="130"/>
      <c r="I58" s="130"/>
      <c r="J58" s="131"/>
      <c r="K58" s="129"/>
      <c r="L58" s="130"/>
      <c r="M58" s="130"/>
      <c r="N58" s="130"/>
      <c r="O58" s="131"/>
      <c r="P58" s="129"/>
      <c r="Q58" s="130"/>
      <c r="R58" s="130"/>
      <c r="S58" s="130"/>
      <c r="T58" s="131"/>
    </row>
    <row r="59" spans="1:20" x14ac:dyDescent="0.25">
      <c r="A59" s="129"/>
      <c r="B59" s="130"/>
      <c r="C59" s="130"/>
      <c r="D59" s="130"/>
      <c r="E59" s="131"/>
      <c r="F59" s="129"/>
      <c r="G59" s="130"/>
      <c r="H59" s="130"/>
      <c r="I59" s="130"/>
      <c r="J59" s="131"/>
      <c r="K59" s="129"/>
      <c r="L59" s="130"/>
      <c r="M59" s="130"/>
      <c r="N59" s="130"/>
      <c r="O59" s="131"/>
      <c r="P59" s="129"/>
      <c r="Q59" s="130"/>
      <c r="R59" s="130"/>
      <c r="S59" s="130"/>
      <c r="T59" s="131"/>
    </row>
    <row r="60" spans="1:20" x14ac:dyDescent="0.25">
      <c r="A60" s="129"/>
      <c r="B60" s="130"/>
      <c r="C60" s="130"/>
      <c r="D60" s="130"/>
      <c r="E60" s="131"/>
      <c r="F60" s="129"/>
      <c r="G60" s="130"/>
      <c r="H60" s="130"/>
      <c r="I60" s="130"/>
      <c r="J60" s="131"/>
      <c r="K60" s="129"/>
      <c r="L60" s="130"/>
      <c r="M60" s="130"/>
      <c r="N60" s="130"/>
      <c r="O60" s="131"/>
      <c r="P60" s="129"/>
      <c r="Q60" s="130"/>
      <c r="R60" s="130"/>
      <c r="S60" s="130"/>
      <c r="T60" s="131"/>
    </row>
    <row r="61" spans="1:20" x14ac:dyDescent="0.25">
      <c r="A61" s="129"/>
      <c r="B61" s="130"/>
      <c r="C61" s="130"/>
      <c r="D61" s="130"/>
      <c r="E61" s="131"/>
      <c r="F61" s="129"/>
      <c r="G61" s="130"/>
      <c r="H61" s="130"/>
      <c r="I61" s="130"/>
      <c r="J61" s="131"/>
      <c r="K61" s="129"/>
      <c r="L61" s="130"/>
      <c r="M61" s="130"/>
      <c r="N61" s="130"/>
      <c r="O61" s="131"/>
      <c r="P61" s="129"/>
      <c r="Q61" s="130"/>
      <c r="R61" s="130"/>
      <c r="S61" s="130"/>
      <c r="T61" s="131"/>
    </row>
    <row r="62" spans="1:20" x14ac:dyDescent="0.25">
      <c r="A62" s="129"/>
      <c r="B62" s="130"/>
      <c r="C62" s="130"/>
      <c r="D62" s="130"/>
      <c r="E62" s="131"/>
      <c r="F62" s="129"/>
      <c r="G62" s="130"/>
      <c r="H62" s="130"/>
      <c r="I62" s="130"/>
      <c r="J62" s="131"/>
      <c r="K62" s="129"/>
      <c r="L62" s="130"/>
      <c r="M62" s="130"/>
      <c r="N62" s="130"/>
      <c r="O62" s="131"/>
      <c r="P62" s="129"/>
      <c r="Q62" s="130"/>
      <c r="R62" s="130"/>
      <c r="S62" s="130"/>
      <c r="T62" s="131"/>
    </row>
    <row r="63" spans="1:20" x14ac:dyDescent="0.25">
      <c r="A63" s="129"/>
      <c r="B63" s="130"/>
      <c r="C63" s="130"/>
      <c r="D63" s="130"/>
      <c r="E63" s="131"/>
      <c r="F63" s="129"/>
      <c r="G63" s="130"/>
      <c r="H63" s="130"/>
      <c r="I63" s="130"/>
      <c r="J63" s="131"/>
      <c r="K63" s="129"/>
      <c r="L63" s="130"/>
      <c r="M63" s="130"/>
      <c r="N63" s="130"/>
      <c r="O63" s="131"/>
      <c r="P63" s="129"/>
      <c r="Q63" s="130"/>
      <c r="R63" s="130"/>
      <c r="S63" s="130"/>
      <c r="T63" s="131"/>
    </row>
    <row r="64" spans="1:20" x14ac:dyDescent="0.25">
      <c r="A64" s="129"/>
      <c r="B64" s="130"/>
      <c r="C64" s="130"/>
      <c r="D64" s="130"/>
      <c r="E64" s="131"/>
      <c r="F64" s="129"/>
      <c r="G64" s="130"/>
      <c r="H64" s="130"/>
      <c r="I64" s="130"/>
      <c r="J64" s="131"/>
      <c r="K64" s="129"/>
      <c r="L64" s="130"/>
      <c r="M64" s="130"/>
      <c r="N64" s="130"/>
      <c r="O64" s="131"/>
      <c r="P64" s="129"/>
      <c r="Q64" s="130"/>
      <c r="R64" s="130"/>
      <c r="S64" s="130"/>
      <c r="T64" s="131"/>
    </row>
    <row r="65" spans="1:20" x14ac:dyDescent="0.25">
      <c r="A65" s="129"/>
      <c r="B65" s="130"/>
      <c r="C65" s="130"/>
      <c r="D65" s="130"/>
      <c r="E65" s="131"/>
      <c r="F65" s="129"/>
      <c r="G65" s="130"/>
      <c r="H65" s="130"/>
      <c r="I65" s="130"/>
      <c r="J65" s="131"/>
      <c r="K65" s="129"/>
      <c r="L65" s="130"/>
      <c r="M65" s="130"/>
      <c r="N65" s="130"/>
      <c r="O65" s="131"/>
      <c r="P65" s="129"/>
      <c r="Q65" s="130"/>
      <c r="R65" s="130"/>
      <c r="S65" s="130"/>
      <c r="T65" s="131"/>
    </row>
    <row r="66" spans="1:20" ht="16.8" x14ac:dyDescent="0.3">
      <c r="A66" s="102" t="s">
        <v>65</v>
      </c>
      <c r="B66" s="103"/>
      <c r="C66" s="103"/>
      <c r="D66" s="103"/>
      <c r="E66" s="104"/>
      <c r="F66" s="136" t="str">
        <f>IF(A56=0," ",(RSQ(A56:A65,F56:F65)))</f>
        <v xml:space="preserve"> </v>
      </c>
      <c r="G66" s="137"/>
      <c r="H66" s="137"/>
      <c r="I66" s="137"/>
      <c r="J66" s="138"/>
      <c r="K66" s="38"/>
      <c r="L66" s="25"/>
      <c r="M66" s="25"/>
      <c r="N66" s="25"/>
      <c r="O66" s="26"/>
      <c r="P66" s="136" t="str">
        <f>IF(K56=0," ",(RSQ(K56:K65,P56:P65)))</f>
        <v xml:space="preserve"> </v>
      </c>
      <c r="Q66" s="137"/>
      <c r="R66" s="137"/>
      <c r="S66" s="137"/>
      <c r="T66" s="138"/>
    </row>
    <row r="67" spans="1:20" x14ac:dyDescent="0.25">
      <c r="B67" s="4"/>
      <c r="C67" s="4"/>
      <c r="D67" s="4"/>
    </row>
  </sheetData>
  <sheetProtection algorithmName="SHA-512" hashValue="kmo+kOVSEKDTFCP7UNad641W28RZeyay3r/Jg7SjnEZxa8QX4rI+9dRy5cRt497kIxQY25wOP/pmFAJeUtNFog==" saltValue="EcEMX/RVfyhTfhqu0UE+Wg==" spinCount="100000" sheet="1" objects="1" scenarios="1"/>
  <mergeCells count="113">
    <mergeCell ref="A65:E65"/>
    <mergeCell ref="F65:J65"/>
    <mergeCell ref="K65:O65"/>
    <mergeCell ref="P65:T65"/>
    <mergeCell ref="A66:E66"/>
    <mergeCell ref="F66:J66"/>
    <mergeCell ref="P66:T66"/>
    <mergeCell ref="A63:E63"/>
    <mergeCell ref="F63:J63"/>
    <mergeCell ref="K63:O63"/>
    <mergeCell ref="P63:T63"/>
    <mergeCell ref="A64:E64"/>
    <mergeCell ref="F64:J64"/>
    <mergeCell ref="K64:O64"/>
    <mergeCell ref="P64:T64"/>
    <mergeCell ref="A61:E61"/>
    <mergeCell ref="F61:J61"/>
    <mergeCell ref="K61:O61"/>
    <mergeCell ref="P61:T61"/>
    <mergeCell ref="A62:E62"/>
    <mergeCell ref="F62:J62"/>
    <mergeCell ref="K62:O62"/>
    <mergeCell ref="P62:T62"/>
    <mergeCell ref="A59:E59"/>
    <mergeCell ref="F59:J59"/>
    <mergeCell ref="K59:O59"/>
    <mergeCell ref="P59:T59"/>
    <mergeCell ref="A60:E60"/>
    <mergeCell ref="F60:J60"/>
    <mergeCell ref="K60:O60"/>
    <mergeCell ref="P60:T60"/>
    <mergeCell ref="A57:E57"/>
    <mergeCell ref="F57:J57"/>
    <mergeCell ref="K57:O57"/>
    <mergeCell ref="P57:T57"/>
    <mergeCell ref="A58:E58"/>
    <mergeCell ref="F58:J58"/>
    <mergeCell ref="K58:O58"/>
    <mergeCell ref="P58:T58"/>
    <mergeCell ref="A55:E55"/>
    <mergeCell ref="F55:J55"/>
    <mergeCell ref="K55:O55"/>
    <mergeCell ref="P55:T55"/>
    <mergeCell ref="A56:E56"/>
    <mergeCell ref="F56:J56"/>
    <mergeCell ref="K56:O56"/>
    <mergeCell ref="P56:T56"/>
    <mergeCell ref="A46:E46"/>
    <mergeCell ref="F48:T48"/>
    <mergeCell ref="F49:T49"/>
    <mergeCell ref="A50:T50"/>
    <mergeCell ref="A54:J54"/>
    <mergeCell ref="K54:T54"/>
    <mergeCell ref="A44:E44"/>
    <mergeCell ref="F44:G44"/>
    <mergeCell ref="K44:L44"/>
    <mergeCell ref="P44:Q44"/>
    <mergeCell ref="A45:E45"/>
    <mergeCell ref="F45:G45"/>
    <mergeCell ref="K45:L45"/>
    <mergeCell ref="A42:E42"/>
    <mergeCell ref="F42:G42"/>
    <mergeCell ref="K42:L42"/>
    <mergeCell ref="A43:E43"/>
    <mergeCell ref="F43:G43"/>
    <mergeCell ref="K43:L43"/>
    <mergeCell ref="A40:E40"/>
    <mergeCell ref="F40:G40"/>
    <mergeCell ref="K40:L40"/>
    <mergeCell ref="A41:E41"/>
    <mergeCell ref="F41:G41"/>
    <mergeCell ref="K41:L41"/>
    <mergeCell ref="A38:E38"/>
    <mergeCell ref="F38:G38"/>
    <mergeCell ref="K38:L38"/>
    <mergeCell ref="A39:E39"/>
    <mergeCell ref="F39:G39"/>
    <mergeCell ref="K39:L39"/>
    <mergeCell ref="A35:E35"/>
    <mergeCell ref="F35:G35"/>
    <mergeCell ref="A37:E37"/>
    <mergeCell ref="F37:J37"/>
    <mergeCell ref="K37:O37"/>
    <mergeCell ref="K35:O35"/>
    <mergeCell ref="P37:T37"/>
    <mergeCell ref="A33:E33"/>
    <mergeCell ref="F33:G33"/>
    <mergeCell ref="K33:O33"/>
    <mergeCell ref="P33:Q33"/>
    <mergeCell ref="A34:E34"/>
    <mergeCell ref="F34:G34"/>
    <mergeCell ref="K34:O34"/>
    <mergeCell ref="P34:Q34"/>
    <mergeCell ref="P35:Q35"/>
    <mergeCell ref="A32:E32"/>
    <mergeCell ref="F32:G32"/>
    <mergeCell ref="P32:Q32"/>
    <mergeCell ref="G20:T20"/>
    <mergeCell ref="G22:T22"/>
    <mergeCell ref="G23:T23"/>
    <mergeCell ref="G25:T25"/>
    <mergeCell ref="G26:T26"/>
    <mergeCell ref="A30:E30"/>
    <mergeCell ref="F30:J30"/>
    <mergeCell ref="F1:T1"/>
    <mergeCell ref="G14:T14"/>
    <mergeCell ref="G16:T16"/>
    <mergeCell ref="G17:T17"/>
    <mergeCell ref="G18:T18"/>
    <mergeCell ref="G19:T19"/>
    <mergeCell ref="A31:E31"/>
    <mergeCell ref="F31:G31"/>
    <mergeCell ref="P31:Q31"/>
  </mergeCells>
  <pageMargins left="0.9055118110236221" right="0.47244094488188981" top="1.3779527559055118" bottom="0.78740157480314965" header="0.31496062992125984" footer="0.31496062992125984"/>
  <pageSetup paperSize="9" orientation="portrait" verticalDpi="1200" r:id="rId1"/>
  <headerFooter>
    <oddHeader xml:space="preserve">&amp;L&amp;G&amp;R&amp;12Formulario di verifica dell'ermeticità all'aria
Versione MZ 2024.3
</oddHeader>
    <oddFooter>&amp;R Pagina &amp;P</oddFooter>
  </headerFooter>
  <rowBreaks count="1" manualBreakCount="1">
    <brk id="49" max="16383" man="1"/>
  </rowBreaks>
  <drawing r:id="rId2"/>
  <legacyDrawingHF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D9975D-AF50-457B-A595-C0A7C024AE46}">
  <sheetPr codeName="Foglio8">
    <tabColor theme="3" tint="0.59999389629810485"/>
  </sheetPr>
  <dimension ref="A1:V67"/>
  <sheetViews>
    <sheetView view="pageLayout" zoomScaleNormal="100" workbookViewId="0">
      <selection activeCell="T6" sqref="T6"/>
    </sheetView>
  </sheetViews>
  <sheetFormatPr baseColWidth="10" defaultColWidth="11.44140625" defaultRowHeight="13.8" x14ac:dyDescent="0.25"/>
  <cols>
    <col min="1" max="4" width="4.33203125" style="1" customWidth="1"/>
    <col min="5" max="5" width="6.44140625" style="1" customWidth="1"/>
    <col min="6" max="19" width="4.33203125" style="1" customWidth="1"/>
    <col min="20" max="20" width="3.5546875" style="1" customWidth="1"/>
    <col min="21" max="22" width="11.44140625" style="1" hidden="1" customWidth="1"/>
    <col min="23" max="24" width="11.44140625" style="1" customWidth="1"/>
    <col min="25" max="16384" width="11.44140625" style="1"/>
  </cols>
  <sheetData>
    <row r="1" spans="1:20" x14ac:dyDescent="0.25">
      <c r="A1" s="1" t="s">
        <v>95</v>
      </c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</row>
    <row r="2" spans="1:20" ht="7.5" customHeight="1" x14ac:dyDescent="0.25"/>
    <row r="3" spans="1:20" ht="15.6" x14ac:dyDescent="0.3">
      <c r="A3" s="5" t="s">
        <v>178</v>
      </c>
    </row>
    <row r="4" spans="1:20" ht="7.5" customHeight="1" x14ac:dyDescent="0.25"/>
    <row r="5" spans="1:20" x14ac:dyDescent="0.25">
      <c r="A5" s="1" t="s">
        <v>51</v>
      </c>
      <c r="F5" s="70"/>
      <c r="G5" s="4" t="s">
        <v>177</v>
      </c>
    </row>
    <row r="6" spans="1:20" x14ac:dyDescent="0.25">
      <c r="A6" s="1" t="s">
        <v>52</v>
      </c>
      <c r="F6" s="70"/>
      <c r="G6" s="4" t="s">
        <v>50</v>
      </c>
    </row>
    <row r="7" spans="1:20" x14ac:dyDescent="0.25">
      <c r="F7" s="70"/>
      <c r="G7" s="4" t="s">
        <v>179</v>
      </c>
    </row>
    <row r="8" spans="1:20" ht="7.5" customHeight="1" x14ac:dyDescent="0.25"/>
    <row r="9" spans="1:20" x14ac:dyDescent="0.25">
      <c r="A9" s="1" t="s">
        <v>49</v>
      </c>
      <c r="F9" s="70"/>
      <c r="G9" s="4" t="s">
        <v>53</v>
      </c>
    </row>
    <row r="10" spans="1:20" x14ac:dyDescent="0.25">
      <c r="A10" s="1" t="s">
        <v>48</v>
      </c>
      <c r="F10" s="70"/>
      <c r="G10" s="4" t="s">
        <v>180</v>
      </c>
    </row>
    <row r="11" spans="1:20" x14ac:dyDescent="0.25">
      <c r="F11" s="70"/>
      <c r="G11" s="4" t="s">
        <v>54</v>
      </c>
    </row>
    <row r="12" spans="1:20" ht="15" customHeight="1" x14ac:dyDescent="0.3">
      <c r="F12" s="70"/>
      <c r="G12" s="66" t="s">
        <v>192</v>
      </c>
      <c r="H12"/>
    </row>
    <row r="13" spans="1:20" ht="7.5" customHeight="1" x14ac:dyDescent="0.3">
      <c r="G13"/>
      <c r="H13" s="4"/>
    </row>
    <row r="14" spans="1:20" x14ac:dyDescent="0.25">
      <c r="A14" s="1" t="s">
        <v>193</v>
      </c>
      <c r="F14" s="70"/>
      <c r="G14" s="101" t="s">
        <v>194</v>
      </c>
      <c r="H14" s="101"/>
      <c r="I14" s="101"/>
      <c r="J14" s="101"/>
      <c r="K14" s="101"/>
      <c r="L14" s="101"/>
      <c r="M14" s="101"/>
      <c r="N14" s="101"/>
      <c r="O14" s="101"/>
      <c r="P14" s="101"/>
      <c r="Q14" s="101"/>
      <c r="R14" s="101"/>
      <c r="S14" s="101"/>
      <c r="T14" s="101"/>
    </row>
    <row r="15" spans="1:20" ht="7.5" customHeight="1" x14ac:dyDescent="0.25"/>
    <row r="16" spans="1:20" x14ac:dyDescent="0.25">
      <c r="A16" s="1" t="s">
        <v>41</v>
      </c>
      <c r="F16" s="70"/>
      <c r="G16" s="101" t="s">
        <v>183</v>
      </c>
      <c r="H16" s="101"/>
      <c r="I16" s="101"/>
      <c r="J16" s="101"/>
      <c r="K16" s="101"/>
      <c r="L16" s="101"/>
      <c r="M16" s="101"/>
      <c r="N16" s="101"/>
      <c r="O16" s="101"/>
      <c r="P16" s="101"/>
      <c r="Q16" s="101"/>
      <c r="R16" s="101"/>
      <c r="S16" s="101"/>
      <c r="T16" s="101"/>
    </row>
    <row r="17" spans="1:22" x14ac:dyDescent="0.25">
      <c r="F17" s="70"/>
      <c r="G17" s="101" t="s">
        <v>184</v>
      </c>
      <c r="H17" s="101"/>
      <c r="I17" s="101"/>
      <c r="J17" s="101"/>
      <c r="K17" s="101"/>
      <c r="L17" s="101"/>
      <c r="M17" s="101"/>
      <c r="N17" s="101"/>
      <c r="O17" s="101"/>
      <c r="P17" s="101"/>
      <c r="Q17" s="101"/>
      <c r="R17" s="101"/>
      <c r="S17" s="101"/>
      <c r="T17" s="101"/>
    </row>
    <row r="18" spans="1:22" x14ac:dyDescent="0.25">
      <c r="F18" s="70"/>
      <c r="G18" s="101" t="s">
        <v>185</v>
      </c>
      <c r="H18" s="101"/>
      <c r="I18" s="101"/>
      <c r="J18" s="101"/>
      <c r="K18" s="101"/>
      <c r="L18" s="101"/>
      <c r="M18" s="101"/>
      <c r="N18" s="101"/>
      <c r="O18" s="101"/>
      <c r="P18" s="101"/>
      <c r="Q18" s="101"/>
      <c r="R18" s="101"/>
      <c r="S18" s="101"/>
      <c r="T18" s="101"/>
    </row>
    <row r="19" spans="1:22" x14ac:dyDescent="0.25">
      <c r="F19" s="70"/>
      <c r="G19" s="101" t="s">
        <v>186</v>
      </c>
      <c r="H19" s="101"/>
      <c r="I19" s="101"/>
      <c r="J19" s="101"/>
      <c r="K19" s="101"/>
      <c r="L19" s="101"/>
      <c r="M19" s="101"/>
      <c r="N19" s="101"/>
      <c r="O19" s="101"/>
      <c r="P19" s="101"/>
      <c r="Q19" s="101"/>
      <c r="R19" s="101"/>
      <c r="S19" s="101"/>
      <c r="T19" s="101"/>
    </row>
    <row r="20" spans="1:22" x14ac:dyDescent="0.25">
      <c r="F20" s="70"/>
      <c r="G20" s="101" t="s">
        <v>187</v>
      </c>
      <c r="H20" s="101"/>
      <c r="I20" s="101"/>
      <c r="J20" s="101"/>
      <c r="K20" s="101"/>
      <c r="L20" s="101"/>
      <c r="M20" s="101"/>
      <c r="N20" s="101"/>
      <c r="O20" s="101"/>
      <c r="P20" s="101"/>
      <c r="Q20" s="101"/>
      <c r="R20" s="101"/>
      <c r="S20" s="101"/>
      <c r="T20" s="101"/>
    </row>
    <row r="21" spans="1:22" ht="7.5" customHeight="1" x14ac:dyDescent="0.25">
      <c r="G21" s="4"/>
    </row>
    <row r="22" spans="1:22" x14ac:dyDescent="0.25">
      <c r="A22" s="1" t="s">
        <v>40</v>
      </c>
      <c r="F22" s="70"/>
      <c r="G22" s="101" t="s">
        <v>114</v>
      </c>
      <c r="H22" s="101"/>
      <c r="I22" s="101"/>
      <c r="J22" s="101"/>
      <c r="K22" s="101"/>
      <c r="L22" s="101"/>
      <c r="M22" s="101"/>
      <c r="N22" s="101"/>
      <c r="O22" s="101"/>
      <c r="P22" s="101"/>
      <c r="Q22" s="101"/>
      <c r="R22" s="101"/>
      <c r="S22" s="101"/>
      <c r="T22" s="101"/>
    </row>
    <row r="23" spans="1:22" x14ac:dyDescent="0.25">
      <c r="F23" s="70"/>
      <c r="G23" s="101" t="s">
        <v>188</v>
      </c>
      <c r="H23" s="101"/>
      <c r="I23" s="101"/>
      <c r="J23" s="101"/>
      <c r="K23" s="101"/>
      <c r="L23" s="101"/>
      <c r="M23" s="101"/>
      <c r="N23" s="101"/>
      <c r="O23" s="101"/>
      <c r="P23" s="101"/>
      <c r="Q23" s="101"/>
      <c r="R23" s="101"/>
      <c r="S23" s="101"/>
      <c r="T23" s="101"/>
    </row>
    <row r="24" spans="1:22" ht="7.5" customHeight="1" x14ac:dyDescent="0.25">
      <c r="G24" s="66"/>
      <c r="H24" s="66"/>
      <c r="I24" s="66"/>
      <c r="J24" s="66"/>
      <c r="K24" s="66"/>
      <c r="L24" s="66"/>
      <c r="M24" s="66"/>
      <c r="N24" s="66"/>
      <c r="O24" s="66"/>
      <c r="P24" s="66"/>
      <c r="Q24" s="66"/>
      <c r="R24" s="66"/>
      <c r="S24" s="66"/>
      <c r="T24" s="66"/>
    </row>
    <row r="25" spans="1:22" x14ac:dyDescent="0.25">
      <c r="A25" s="1" t="s">
        <v>195</v>
      </c>
      <c r="F25" s="63"/>
      <c r="G25" s="101" t="s">
        <v>190</v>
      </c>
      <c r="H25" s="101"/>
      <c r="I25" s="101"/>
      <c r="J25" s="101"/>
      <c r="K25" s="101"/>
      <c r="L25" s="101"/>
      <c r="M25" s="101"/>
      <c r="N25" s="101"/>
      <c r="O25" s="101"/>
      <c r="P25" s="101"/>
      <c r="Q25" s="101"/>
      <c r="R25" s="101"/>
      <c r="S25" s="101"/>
      <c r="T25" s="101"/>
    </row>
    <row r="26" spans="1:22" x14ac:dyDescent="0.25">
      <c r="F26" s="63"/>
      <c r="G26" s="101" t="s">
        <v>191</v>
      </c>
      <c r="H26" s="101"/>
      <c r="I26" s="101"/>
      <c r="J26" s="101"/>
      <c r="K26" s="101"/>
      <c r="L26" s="101"/>
      <c r="M26" s="101"/>
      <c r="N26" s="101"/>
      <c r="O26" s="101"/>
      <c r="P26" s="101"/>
      <c r="Q26" s="101"/>
      <c r="R26" s="101"/>
      <c r="S26" s="101"/>
      <c r="T26" s="101"/>
    </row>
    <row r="28" spans="1:22" x14ac:dyDescent="0.25">
      <c r="A28" s="17" t="s">
        <v>27</v>
      </c>
    </row>
    <row r="29" spans="1:22" x14ac:dyDescent="0.25">
      <c r="A29" s="17"/>
    </row>
    <row r="30" spans="1:22" ht="18.600000000000001" customHeight="1" x14ac:dyDescent="0.25">
      <c r="A30" s="102" t="s">
        <v>28</v>
      </c>
      <c r="B30" s="103"/>
      <c r="C30" s="103"/>
      <c r="D30" s="103"/>
      <c r="E30" s="104"/>
      <c r="F30" s="107"/>
      <c r="G30" s="108"/>
      <c r="H30" s="108"/>
      <c r="I30" s="108"/>
      <c r="J30" s="109"/>
    </row>
    <row r="31" spans="1:22" ht="17.399999999999999" x14ac:dyDescent="0.35">
      <c r="A31" s="102" t="s">
        <v>196</v>
      </c>
      <c r="B31" s="103"/>
      <c r="C31" s="103"/>
      <c r="D31" s="103"/>
      <c r="E31" s="104"/>
      <c r="F31" s="105"/>
      <c r="G31" s="106"/>
      <c r="H31" s="25" t="s">
        <v>6</v>
      </c>
      <c r="I31" s="25"/>
      <c r="J31" s="26"/>
      <c r="K31" s="27" t="s">
        <v>32</v>
      </c>
      <c r="L31" s="25"/>
      <c r="M31" s="25"/>
      <c r="N31" s="25"/>
      <c r="O31" s="26"/>
      <c r="P31" s="105"/>
      <c r="Q31" s="106"/>
      <c r="R31" s="25" t="s">
        <v>13</v>
      </c>
      <c r="S31" s="25"/>
      <c r="T31" s="26"/>
      <c r="U31" s="1">
        <f>IF(Verifica!$F$31="Minergie",V31,IF(Verifica!$F$31="Minergie-P",V32,IF(Verifica!$F$31="Minergie-A",V33,0)))</f>
        <v>0</v>
      </c>
      <c r="V31" s="1">
        <f>IF(Verifica!$F$33="Nuove costruzioni",(F31*1.2+F33*12+F34*6)/(F31+F33+F34),IF(Verifica!$F$33="Ammodernamenti",(F32*1.6+F33*12+F34*6)/SUM(F32:F34),IF(Verifica!$F$33="Nuove costruzioni / Ammodernamenti",(F31*0.8+F32*1.6+F33*12+F34*6)/SUM(F31:F34),0)))</f>
        <v>0</v>
      </c>
    </row>
    <row r="32" spans="1:22" ht="17.399999999999999" x14ac:dyDescent="0.35">
      <c r="A32" s="102" t="s">
        <v>197</v>
      </c>
      <c r="B32" s="103"/>
      <c r="C32" s="103"/>
      <c r="D32" s="103"/>
      <c r="E32" s="104"/>
      <c r="F32" s="105"/>
      <c r="G32" s="106"/>
      <c r="H32" s="25" t="s">
        <v>6</v>
      </c>
      <c r="I32" s="25"/>
      <c r="J32" s="26"/>
      <c r="K32" s="27" t="s">
        <v>30</v>
      </c>
      <c r="L32" s="25"/>
      <c r="M32" s="25"/>
      <c r="N32" s="25"/>
      <c r="O32" s="26"/>
      <c r="P32" s="105"/>
      <c r="Q32" s="106"/>
      <c r="R32" s="25" t="s">
        <v>13</v>
      </c>
      <c r="S32" s="25"/>
      <c r="T32" s="26"/>
      <c r="V32" s="1">
        <f>IF(Verifica!$F$33="Nuove costruzioni",(F31*0.8+F33*12+F34*6)/(F31+F33+F34),IF(Verifica!$F$33="Ammodernamenti",(F32*1.6+F33*12+F34*6)/SUM(F32:F34),IF(Verifica!$F$33="Nuove costruzioni / Ammodernamenti",(F31*0.8+F32*1.6+F33*12+F34*6)/SUM(F31:F34),0)))</f>
        <v>0</v>
      </c>
    </row>
    <row r="33" spans="1:22" ht="16.2" x14ac:dyDescent="0.25">
      <c r="A33" s="102" t="s">
        <v>198</v>
      </c>
      <c r="B33" s="103"/>
      <c r="C33" s="103"/>
      <c r="D33" s="103"/>
      <c r="E33" s="104"/>
      <c r="F33" s="105"/>
      <c r="G33" s="106"/>
      <c r="H33" s="25" t="s">
        <v>6</v>
      </c>
      <c r="I33" s="25"/>
      <c r="J33" s="26"/>
      <c r="K33" s="102" t="s">
        <v>29</v>
      </c>
      <c r="L33" s="103"/>
      <c r="M33" s="103"/>
      <c r="N33" s="103"/>
      <c r="O33" s="104"/>
      <c r="P33" s="105"/>
      <c r="Q33" s="106"/>
      <c r="R33" s="25" t="s">
        <v>14</v>
      </c>
      <c r="S33" s="25"/>
      <c r="T33" s="26"/>
      <c r="V33" s="1">
        <f>IF(Verifica!$F$33="Nuove costruzioni",(F31*0.8+F33*12+F34*6)/(F31+F33+F34),IF(Verifica!$F$33="Ammodernamenti",(F32*1.6+F33*12+F34*6)/SUM(F32:F34),IF(Verifica!$F$33="Nuove costruzioni / Ammodernamenti",(F31*0.8+F32*1.6+F33*12+F34*6)/SUM(F31:F34),0)))</f>
        <v>0</v>
      </c>
    </row>
    <row r="34" spans="1:22" ht="16.2" x14ac:dyDescent="0.25">
      <c r="A34" s="102" t="s">
        <v>199</v>
      </c>
      <c r="B34" s="103"/>
      <c r="C34" s="103"/>
      <c r="D34" s="103"/>
      <c r="E34" s="104"/>
      <c r="F34" s="105"/>
      <c r="G34" s="106"/>
      <c r="H34" s="25" t="s">
        <v>6</v>
      </c>
      <c r="I34" s="25"/>
      <c r="J34" s="26"/>
      <c r="K34" s="102" t="s">
        <v>31</v>
      </c>
      <c r="L34" s="103"/>
      <c r="M34" s="103"/>
      <c r="N34" s="103"/>
      <c r="O34" s="104"/>
      <c r="P34" s="105"/>
      <c r="Q34" s="106"/>
      <c r="R34" s="25" t="s">
        <v>7</v>
      </c>
      <c r="S34" s="25"/>
      <c r="T34" s="26"/>
    </row>
    <row r="35" spans="1:22" ht="16.2" x14ac:dyDescent="0.35">
      <c r="A35" s="102" t="s">
        <v>209</v>
      </c>
      <c r="B35" s="103"/>
      <c r="C35" s="103"/>
      <c r="D35" s="103"/>
      <c r="E35" s="104"/>
      <c r="F35" s="113" t="str">
        <f>IF(F31=0," ",SUM(F31:G34))</f>
        <v xml:space="preserve"> </v>
      </c>
      <c r="G35" s="114"/>
      <c r="H35" s="25" t="s">
        <v>6</v>
      </c>
      <c r="I35" s="25"/>
      <c r="J35" s="26"/>
      <c r="K35" s="102" t="s">
        <v>115</v>
      </c>
      <c r="L35" s="103"/>
      <c r="M35" s="103"/>
      <c r="N35" s="103"/>
      <c r="O35" s="104"/>
      <c r="P35" s="105"/>
      <c r="Q35" s="106"/>
      <c r="R35" s="25" t="s">
        <v>208</v>
      </c>
      <c r="S35" s="25"/>
      <c r="T35" s="26"/>
    </row>
    <row r="37" spans="1:22" x14ac:dyDescent="0.25">
      <c r="A37" s="102"/>
      <c r="B37" s="103"/>
      <c r="C37" s="103"/>
      <c r="D37" s="103"/>
      <c r="E37" s="104"/>
      <c r="F37" s="110" t="s">
        <v>42</v>
      </c>
      <c r="G37" s="111"/>
      <c r="H37" s="111"/>
      <c r="I37" s="111"/>
      <c r="J37" s="112"/>
      <c r="K37" s="110" t="s">
        <v>33</v>
      </c>
      <c r="L37" s="111"/>
      <c r="M37" s="111"/>
      <c r="N37" s="111"/>
      <c r="O37" s="112"/>
      <c r="P37" s="110" t="s">
        <v>200</v>
      </c>
      <c r="Q37" s="111"/>
      <c r="R37" s="111"/>
      <c r="S37" s="111"/>
      <c r="T37" s="112"/>
    </row>
    <row r="38" spans="1:22" ht="16.2" x14ac:dyDescent="0.35">
      <c r="A38" s="102" t="s">
        <v>39</v>
      </c>
      <c r="B38" s="103"/>
      <c r="C38" s="103"/>
      <c r="D38" s="103"/>
      <c r="E38" s="104"/>
      <c r="F38" s="105"/>
      <c r="G38" s="106"/>
      <c r="H38" s="25" t="s">
        <v>8</v>
      </c>
      <c r="I38" s="25"/>
      <c r="J38" s="26"/>
      <c r="K38" s="105"/>
      <c r="L38" s="106"/>
      <c r="M38" s="25" t="s">
        <v>8</v>
      </c>
      <c r="N38" s="25"/>
      <c r="O38" s="26"/>
      <c r="P38" s="20"/>
      <c r="T38" s="21"/>
    </row>
    <row r="39" spans="1:22" ht="17.399999999999999" x14ac:dyDescent="0.35">
      <c r="A39" s="102" t="s">
        <v>38</v>
      </c>
      <c r="B39" s="103"/>
      <c r="C39" s="103"/>
      <c r="D39" s="103"/>
      <c r="E39" s="104"/>
      <c r="F39" s="105"/>
      <c r="G39" s="106"/>
      <c r="H39" s="25" t="s">
        <v>9</v>
      </c>
      <c r="I39" s="25"/>
      <c r="J39" s="26"/>
      <c r="K39" s="105"/>
      <c r="L39" s="106"/>
      <c r="M39" s="25" t="s">
        <v>9</v>
      </c>
      <c r="N39" s="25"/>
      <c r="O39" s="26"/>
      <c r="P39" s="20"/>
      <c r="T39" s="21"/>
    </row>
    <row r="40" spans="1:22" ht="16.2" x14ac:dyDescent="0.25">
      <c r="A40" s="120" t="s">
        <v>201</v>
      </c>
      <c r="B40" s="121"/>
      <c r="C40" s="121"/>
      <c r="D40" s="121"/>
      <c r="E40" s="122"/>
      <c r="F40" s="125"/>
      <c r="G40" s="126"/>
      <c r="H40" s="1" t="s">
        <v>10</v>
      </c>
      <c r="J40" s="21"/>
      <c r="K40" s="125"/>
      <c r="L40" s="126"/>
      <c r="M40" s="1" t="s">
        <v>10</v>
      </c>
      <c r="O40" s="21"/>
      <c r="P40" s="20"/>
      <c r="T40" s="21"/>
    </row>
    <row r="41" spans="1:22" x14ac:dyDescent="0.25">
      <c r="A41" s="115" t="s">
        <v>36</v>
      </c>
      <c r="B41" s="116"/>
      <c r="C41" s="116"/>
      <c r="D41" s="116"/>
      <c r="E41" s="117"/>
      <c r="F41" s="118"/>
      <c r="G41" s="119"/>
      <c r="H41" s="3"/>
      <c r="I41" s="3"/>
      <c r="J41" s="23"/>
      <c r="K41" s="118"/>
      <c r="L41" s="119"/>
      <c r="M41" s="3"/>
      <c r="N41" s="3"/>
      <c r="O41" s="23"/>
      <c r="P41" s="20"/>
      <c r="T41" s="21"/>
    </row>
    <row r="42" spans="1:22" x14ac:dyDescent="0.25">
      <c r="A42" s="120" t="s">
        <v>37</v>
      </c>
      <c r="B42" s="121"/>
      <c r="C42" s="121"/>
      <c r="D42" s="121"/>
      <c r="E42" s="122"/>
      <c r="F42" s="123"/>
      <c r="G42" s="124"/>
      <c r="H42" s="1" t="s">
        <v>10</v>
      </c>
      <c r="J42" s="21"/>
      <c r="K42" s="123"/>
      <c r="L42" s="124"/>
      <c r="M42" s="1" t="s">
        <v>10</v>
      </c>
      <c r="O42" s="21"/>
      <c r="P42" s="20"/>
      <c r="T42" s="21"/>
    </row>
    <row r="43" spans="1:22" x14ac:dyDescent="0.25">
      <c r="A43" s="115" t="s">
        <v>4</v>
      </c>
      <c r="B43" s="116"/>
      <c r="C43" s="116"/>
      <c r="D43" s="116"/>
      <c r="E43" s="117"/>
      <c r="F43" s="118"/>
      <c r="G43" s="119"/>
      <c r="H43" s="3"/>
      <c r="I43" s="3"/>
      <c r="J43" s="23"/>
      <c r="K43" s="118"/>
      <c r="L43" s="119"/>
      <c r="M43" s="3"/>
      <c r="N43" s="3"/>
      <c r="O43" s="23"/>
      <c r="P43" s="20"/>
      <c r="T43" s="21"/>
    </row>
    <row r="44" spans="1:22" ht="16.2" x14ac:dyDescent="0.35">
      <c r="A44" s="120" t="s">
        <v>116</v>
      </c>
      <c r="B44" s="121"/>
      <c r="C44" s="121"/>
      <c r="D44" s="121"/>
      <c r="E44" s="122"/>
      <c r="F44" s="127" t="str">
        <f>IF(F38=0," ",F38/SUM(F31:G34))</f>
        <v xml:space="preserve"> </v>
      </c>
      <c r="G44" s="128"/>
      <c r="H44" s="1" t="s">
        <v>0</v>
      </c>
      <c r="J44" s="21"/>
      <c r="K44" s="127" t="str">
        <f>IF(K38=0," ",K38/SUM(F31:G34))</f>
        <v xml:space="preserve"> </v>
      </c>
      <c r="L44" s="128"/>
      <c r="M44" s="1" t="s">
        <v>0</v>
      </c>
      <c r="O44" s="21"/>
      <c r="P44" s="127" t="str">
        <f>IF(F38=0," ",(F44+K44)/2)</f>
        <v xml:space="preserve"> </v>
      </c>
      <c r="Q44" s="128"/>
      <c r="R44" s="29" t="s">
        <v>0</v>
      </c>
      <c r="S44" s="19"/>
      <c r="T44" s="24"/>
    </row>
    <row r="45" spans="1:22" ht="15" x14ac:dyDescent="0.35">
      <c r="A45" s="115" t="s">
        <v>117</v>
      </c>
      <c r="B45" s="116"/>
      <c r="C45" s="116"/>
      <c r="D45" s="116"/>
      <c r="E45" s="117"/>
      <c r="F45" s="118"/>
      <c r="G45" s="119"/>
      <c r="H45" s="3"/>
      <c r="I45" s="3"/>
      <c r="J45" s="23"/>
      <c r="K45" s="118"/>
      <c r="L45" s="119"/>
      <c r="M45" s="3"/>
      <c r="N45" s="3"/>
      <c r="O45" s="23"/>
      <c r="P45" s="22"/>
      <c r="Q45" s="3"/>
      <c r="R45" s="28"/>
      <c r="S45" s="3"/>
      <c r="T45" s="23"/>
    </row>
    <row r="46" spans="1:22" x14ac:dyDescent="0.25">
      <c r="A46" s="102" t="s">
        <v>35</v>
      </c>
      <c r="B46" s="103"/>
      <c r="C46" s="103"/>
      <c r="D46" s="103"/>
      <c r="E46" s="104"/>
      <c r="F46" s="22" t="s">
        <v>12</v>
      </c>
      <c r="G46" s="35"/>
      <c r="H46" s="3" t="s">
        <v>11</v>
      </c>
      <c r="I46" s="3"/>
      <c r="J46" s="23"/>
      <c r="K46" s="22" t="s">
        <v>12</v>
      </c>
      <c r="L46" s="35"/>
      <c r="M46" s="3" t="s">
        <v>11</v>
      </c>
      <c r="N46" s="3"/>
      <c r="O46" s="23"/>
      <c r="P46" s="22" t="s">
        <v>12</v>
      </c>
      <c r="Q46" s="35"/>
      <c r="R46" s="3" t="s">
        <v>11</v>
      </c>
      <c r="S46" s="3"/>
      <c r="T46" s="23"/>
    </row>
    <row r="48" spans="1:22" ht="27" customHeight="1" x14ac:dyDescent="0.25">
      <c r="A48" s="18" t="s">
        <v>34</v>
      </c>
      <c r="B48" s="19"/>
      <c r="C48" s="19"/>
      <c r="D48" s="19"/>
      <c r="E48" s="24"/>
      <c r="F48" s="79" t="s">
        <v>202</v>
      </c>
      <c r="G48" s="80"/>
      <c r="H48" s="80"/>
      <c r="I48" s="80"/>
      <c r="J48" s="80"/>
      <c r="K48" s="80"/>
      <c r="L48" s="80"/>
      <c r="M48" s="80"/>
      <c r="N48" s="80"/>
      <c r="O48" s="80"/>
      <c r="P48" s="80"/>
      <c r="Q48" s="80"/>
      <c r="R48" s="80"/>
      <c r="S48" s="80"/>
      <c r="T48" s="81"/>
    </row>
    <row r="49" spans="1:20" ht="14.25" customHeight="1" x14ac:dyDescent="0.25">
      <c r="A49" s="20"/>
      <c r="E49" s="21"/>
      <c r="F49" s="79" t="s">
        <v>126</v>
      </c>
      <c r="G49" s="80"/>
      <c r="H49" s="80"/>
      <c r="I49" s="80"/>
      <c r="J49" s="80"/>
      <c r="K49" s="80"/>
      <c r="L49" s="80"/>
      <c r="M49" s="80"/>
      <c r="N49" s="80"/>
      <c r="O49" s="80"/>
      <c r="P49" s="80"/>
      <c r="Q49" s="80"/>
      <c r="R49" s="80"/>
      <c r="S49" s="80"/>
      <c r="T49" s="81"/>
    </row>
    <row r="50" spans="1:20" ht="33" customHeight="1" x14ac:dyDescent="0.25">
      <c r="A50" s="134" t="s">
        <v>203</v>
      </c>
      <c r="B50" s="78"/>
      <c r="C50" s="78"/>
      <c r="D50" s="78"/>
      <c r="E50" s="78"/>
      <c r="F50" s="78"/>
      <c r="G50" s="78"/>
      <c r="H50" s="78"/>
      <c r="I50" s="78"/>
      <c r="J50" s="78"/>
      <c r="K50" s="78"/>
      <c r="L50" s="78"/>
      <c r="M50" s="78"/>
      <c r="N50" s="78"/>
      <c r="O50" s="78"/>
      <c r="P50" s="78"/>
      <c r="Q50" s="78"/>
      <c r="R50" s="78"/>
      <c r="S50" s="78"/>
      <c r="T50" s="78"/>
    </row>
    <row r="51" spans="1:20" ht="8.4" customHeight="1" x14ac:dyDescent="0.25"/>
    <row r="52" spans="1:20" ht="26.4" x14ac:dyDescent="0.4">
      <c r="A52" s="2" t="s">
        <v>61</v>
      </c>
      <c r="B52" s="4"/>
      <c r="C52" s="4"/>
      <c r="D52" s="4"/>
      <c r="T52" s="37" t="s">
        <v>18</v>
      </c>
    </row>
    <row r="53" spans="1:20" ht="8.4" customHeight="1" x14ac:dyDescent="0.25">
      <c r="A53" s="4"/>
      <c r="B53" s="4"/>
      <c r="C53" s="4"/>
      <c r="D53" s="4"/>
    </row>
    <row r="54" spans="1:20" x14ac:dyDescent="0.25">
      <c r="A54" s="132" t="s">
        <v>43</v>
      </c>
      <c r="B54" s="132"/>
      <c r="C54" s="132"/>
      <c r="D54" s="132"/>
      <c r="E54" s="132"/>
      <c r="F54" s="132"/>
      <c r="G54" s="132"/>
      <c r="H54" s="132"/>
      <c r="I54" s="132"/>
      <c r="J54" s="132"/>
      <c r="K54" s="132" t="s">
        <v>44</v>
      </c>
      <c r="L54" s="132"/>
      <c r="M54" s="132"/>
      <c r="N54" s="132"/>
      <c r="O54" s="132"/>
      <c r="P54" s="132"/>
      <c r="Q54" s="132"/>
      <c r="R54" s="132"/>
      <c r="S54" s="132"/>
      <c r="T54" s="132"/>
    </row>
    <row r="55" spans="1:20" ht="31.5" customHeight="1" x14ac:dyDescent="0.25">
      <c r="A55" s="133" t="s">
        <v>45</v>
      </c>
      <c r="B55" s="133"/>
      <c r="C55" s="133"/>
      <c r="D55" s="133"/>
      <c r="E55" s="133"/>
      <c r="F55" s="133" t="s">
        <v>124</v>
      </c>
      <c r="G55" s="133"/>
      <c r="H55" s="133"/>
      <c r="I55" s="133"/>
      <c r="J55" s="133"/>
      <c r="K55" s="133" t="s">
        <v>45</v>
      </c>
      <c r="L55" s="133"/>
      <c r="M55" s="133"/>
      <c r="N55" s="133"/>
      <c r="O55" s="133"/>
      <c r="P55" s="133" t="s">
        <v>125</v>
      </c>
      <c r="Q55" s="133"/>
      <c r="R55" s="133"/>
      <c r="S55" s="133"/>
      <c r="T55" s="133"/>
    </row>
    <row r="56" spans="1:20" x14ac:dyDescent="0.25">
      <c r="A56" s="129"/>
      <c r="B56" s="130"/>
      <c r="C56" s="130"/>
      <c r="D56" s="130"/>
      <c r="E56" s="131"/>
      <c r="F56" s="129"/>
      <c r="G56" s="130"/>
      <c r="H56" s="130"/>
      <c r="I56" s="130"/>
      <c r="J56" s="131"/>
      <c r="K56" s="129"/>
      <c r="L56" s="130"/>
      <c r="M56" s="130"/>
      <c r="N56" s="130"/>
      <c r="O56" s="131"/>
      <c r="P56" s="129"/>
      <c r="Q56" s="130"/>
      <c r="R56" s="130"/>
      <c r="S56" s="130"/>
      <c r="T56" s="131"/>
    </row>
    <row r="57" spans="1:20" x14ac:dyDescent="0.25">
      <c r="A57" s="129"/>
      <c r="B57" s="130"/>
      <c r="C57" s="130"/>
      <c r="D57" s="130"/>
      <c r="E57" s="131"/>
      <c r="F57" s="129"/>
      <c r="G57" s="130"/>
      <c r="H57" s="130"/>
      <c r="I57" s="130"/>
      <c r="J57" s="131"/>
      <c r="K57" s="129"/>
      <c r="L57" s="130"/>
      <c r="M57" s="130"/>
      <c r="N57" s="130"/>
      <c r="O57" s="131"/>
      <c r="P57" s="129"/>
      <c r="Q57" s="130"/>
      <c r="R57" s="130"/>
      <c r="S57" s="130"/>
      <c r="T57" s="131"/>
    </row>
    <row r="58" spans="1:20" x14ac:dyDescent="0.25">
      <c r="A58" s="129"/>
      <c r="B58" s="130"/>
      <c r="C58" s="130"/>
      <c r="D58" s="130"/>
      <c r="E58" s="131"/>
      <c r="F58" s="129"/>
      <c r="G58" s="130"/>
      <c r="H58" s="130"/>
      <c r="I58" s="130"/>
      <c r="J58" s="131"/>
      <c r="K58" s="129"/>
      <c r="L58" s="130"/>
      <c r="M58" s="130"/>
      <c r="N58" s="130"/>
      <c r="O58" s="131"/>
      <c r="P58" s="129"/>
      <c r="Q58" s="130"/>
      <c r="R58" s="130"/>
      <c r="S58" s="130"/>
      <c r="T58" s="131"/>
    </row>
    <row r="59" spans="1:20" x14ac:dyDescent="0.25">
      <c r="A59" s="129"/>
      <c r="B59" s="130"/>
      <c r="C59" s="130"/>
      <c r="D59" s="130"/>
      <c r="E59" s="131"/>
      <c r="F59" s="129"/>
      <c r="G59" s="130"/>
      <c r="H59" s="130"/>
      <c r="I59" s="130"/>
      <c r="J59" s="131"/>
      <c r="K59" s="129"/>
      <c r="L59" s="130"/>
      <c r="M59" s="130"/>
      <c r="N59" s="130"/>
      <c r="O59" s="131"/>
      <c r="P59" s="129"/>
      <c r="Q59" s="130"/>
      <c r="R59" s="130"/>
      <c r="S59" s="130"/>
      <c r="T59" s="131"/>
    </row>
    <row r="60" spans="1:20" x14ac:dyDescent="0.25">
      <c r="A60" s="129"/>
      <c r="B60" s="130"/>
      <c r="C60" s="130"/>
      <c r="D60" s="130"/>
      <c r="E60" s="131"/>
      <c r="F60" s="129"/>
      <c r="G60" s="130"/>
      <c r="H60" s="130"/>
      <c r="I60" s="130"/>
      <c r="J60" s="131"/>
      <c r="K60" s="129"/>
      <c r="L60" s="130"/>
      <c r="M60" s="130"/>
      <c r="N60" s="130"/>
      <c r="O60" s="131"/>
      <c r="P60" s="129"/>
      <c r="Q60" s="130"/>
      <c r="R60" s="130"/>
      <c r="S60" s="130"/>
      <c r="T60" s="131"/>
    </row>
    <row r="61" spans="1:20" x14ac:dyDescent="0.25">
      <c r="A61" s="129"/>
      <c r="B61" s="130"/>
      <c r="C61" s="130"/>
      <c r="D61" s="130"/>
      <c r="E61" s="131"/>
      <c r="F61" s="129"/>
      <c r="G61" s="130"/>
      <c r="H61" s="130"/>
      <c r="I61" s="130"/>
      <c r="J61" s="131"/>
      <c r="K61" s="129"/>
      <c r="L61" s="130"/>
      <c r="M61" s="130"/>
      <c r="N61" s="130"/>
      <c r="O61" s="131"/>
      <c r="P61" s="129"/>
      <c r="Q61" s="130"/>
      <c r="R61" s="130"/>
      <c r="S61" s="130"/>
      <c r="T61" s="131"/>
    </row>
    <row r="62" spans="1:20" x14ac:dyDescent="0.25">
      <c r="A62" s="129"/>
      <c r="B62" s="130"/>
      <c r="C62" s="130"/>
      <c r="D62" s="130"/>
      <c r="E62" s="131"/>
      <c r="F62" s="129"/>
      <c r="G62" s="130"/>
      <c r="H62" s="130"/>
      <c r="I62" s="130"/>
      <c r="J62" s="131"/>
      <c r="K62" s="129"/>
      <c r="L62" s="130"/>
      <c r="M62" s="130"/>
      <c r="N62" s="130"/>
      <c r="O62" s="131"/>
      <c r="P62" s="129"/>
      <c r="Q62" s="130"/>
      <c r="R62" s="130"/>
      <c r="S62" s="130"/>
      <c r="T62" s="131"/>
    </row>
    <row r="63" spans="1:20" x14ac:dyDescent="0.25">
      <c r="A63" s="129"/>
      <c r="B63" s="130"/>
      <c r="C63" s="130"/>
      <c r="D63" s="130"/>
      <c r="E63" s="131"/>
      <c r="F63" s="129"/>
      <c r="G63" s="130"/>
      <c r="H63" s="130"/>
      <c r="I63" s="130"/>
      <c r="J63" s="131"/>
      <c r="K63" s="129"/>
      <c r="L63" s="130"/>
      <c r="M63" s="130"/>
      <c r="N63" s="130"/>
      <c r="O63" s="131"/>
      <c r="P63" s="129"/>
      <c r="Q63" s="130"/>
      <c r="R63" s="130"/>
      <c r="S63" s="130"/>
      <c r="T63" s="131"/>
    </row>
    <row r="64" spans="1:20" x14ac:dyDescent="0.25">
      <c r="A64" s="129"/>
      <c r="B64" s="130"/>
      <c r="C64" s="130"/>
      <c r="D64" s="130"/>
      <c r="E64" s="131"/>
      <c r="F64" s="129"/>
      <c r="G64" s="130"/>
      <c r="H64" s="130"/>
      <c r="I64" s="130"/>
      <c r="J64" s="131"/>
      <c r="K64" s="129"/>
      <c r="L64" s="130"/>
      <c r="M64" s="130"/>
      <c r="N64" s="130"/>
      <c r="O64" s="131"/>
      <c r="P64" s="129"/>
      <c r="Q64" s="130"/>
      <c r="R64" s="130"/>
      <c r="S64" s="130"/>
      <c r="T64" s="131"/>
    </row>
    <row r="65" spans="1:20" x14ac:dyDescent="0.25">
      <c r="A65" s="129"/>
      <c r="B65" s="130"/>
      <c r="C65" s="130"/>
      <c r="D65" s="130"/>
      <c r="E65" s="131"/>
      <c r="F65" s="129"/>
      <c r="G65" s="130"/>
      <c r="H65" s="130"/>
      <c r="I65" s="130"/>
      <c r="J65" s="131"/>
      <c r="K65" s="129"/>
      <c r="L65" s="130"/>
      <c r="M65" s="130"/>
      <c r="N65" s="130"/>
      <c r="O65" s="131"/>
      <c r="P65" s="129"/>
      <c r="Q65" s="130"/>
      <c r="R65" s="130"/>
      <c r="S65" s="130"/>
      <c r="T65" s="131"/>
    </row>
    <row r="66" spans="1:20" ht="16.8" x14ac:dyDescent="0.3">
      <c r="A66" s="102" t="s">
        <v>65</v>
      </c>
      <c r="B66" s="103"/>
      <c r="C66" s="103"/>
      <c r="D66" s="103"/>
      <c r="E66" s="104"/>
      <c r="F66" s="136" t="str">
        <f>IF(A56=0," ",(RSQ(A56:A65,F56:F65)))</f>
        <v xml:space="preserve"> </v>
      </c>
      <c r="G66" s="137"/>
      <c r="H66" s="137"/>
      <c r="I66" s="137"/>
      <c r="J66" s="138"/>
      <c r="K66" s="38"/>
      <c r="L66" s="25"/>
      <c r="M66" s="25"/>
      <c r="N66" s="25"/>
      <c r="O66" s="26"/>
      <c r="P66" s="136" t="str">
        <f>IF(K56=0," ",(RSQ(K56:K65,P56:P65)))</f>
        <v xml:space="preserve"> </v>
      </c>
      <c r="Q66" s="137"/>
      <c r="R66" s="137"/>
      <c r="S66" s="137"/>
      <c r="T66" s="138"/>
    </row>
    <row r="67" spans="1:20" x14ac:dyDescent="0.25">
      <c r="B67" s="4"/>
      <c r="C67" s="4"/>
      <c r="D67" s="4"/>
    </row>
  </sheetData>
  <sheetProtection algorithmName="SHA-512" hashValue="pAJklcLXXjm+5CVr5NajkTpKPZJkEUe3D6t1WNWOGAyy/BZgai6fDIdG9C+IT/3r0FmYetLVjTCNxDumjfwxyA==" saltValue="gKPSao/d+aK33PWcrLqztw==" spinCount="100000" sheet="1" objects="1" scenarios="1"/>
  <mergeCells count="113">
    <mergeCell ref="A65:E65"/>
    <mergeCell ref="F65:J65"/>
    <mergeCell ref="K65:O65"/>
    <mergeCell ref="P65:T65"/>
    <mergeCell ref="A66:E66"/>
    <mergeCell ref="F66:J66"/>
    <mergeCell ref="P66:T66"/>
    <mergeCell ref="A63:E63"/>
    <mergeCell ref="F63:J63"/>
    <mergeCell ref="K63:O63"/>
    <mergeCell ref="P63:T63"/>
    <mergeCell ref="A64:E64"/>
    <mergeCell ref="F64:J64"/>
    <mergeCell ref="K64:O64"/>
    <mergeCell ref="P64:T64"/>
    <mergeCell ref="A61:E61"/>
    <mergeCell ref="F61:J61"/>
    <mergeCell ref="K61:O61"/>
    <mergeCell ref="P61:T61"/>
    <mergeCell ref="A62:E62"/>
    <mergeCell ref="F62:J62"/>
    <mergeCell ref="K62:O62"/>
    <mergeCell ref="P62:T62"/>
    <mergeCell ref="A59:E59"/>
    <mergeCell ref="F59:J59"/>
    <mergeCell ref="K59:O59"/>
    <mergeCell ref="P59:T59"/>
    <mergeCell ref="A60:E60"/>
    <mergeCell ref="F60:J60"/>
    <mergeCell ref="K60:O60"/>
    <mergeCell ref="P60:T60"/>
    <mergeCell ref="A57:E57"/>
    <mergeCell ref="F57:J57"/>
    <mergeCell ref="K57:O57"/>
    <mergeCell ref="P57:T57"/>
    <mergeCell ref="A58:E58"/>
    <mergeCell ref="F58:J58"/>
    <mergeCell ref="K58:O58"/>
    <mergeCell ref="P58:T58"/>
    <mergeCell ref="A55:E55"/>
    <mergeCell ref="F55:J55"/>
    <mergeCell ref="K55:O55"/>
    <mergeCell ref="P55:T55"/>
    <mergeCell ref="A56:E56"/>
    <mergeCell ref="F56:J56"/>
    <mergeCell ref="K56:O56"/>
    <mergeCell ref="P56:T56"/>
    <mergeCell ref="A46:E46"/>
    <mergeCell ref="F48:T48"/>
    <mergeCell ref="F49:T49"/>
    <mergeCell ref="A50:T50"/>
    <mergeCell ref="A54:J54"/>
    <mergeCell ref="K54:T54"/>
    <mergeCell ref="A44:E44"/>
    <mergeCell ref="F44:G44"/>
    <mergeCell ref="K44:L44"/>
    <mergeCell ref="P44:Q44"/>
    <mergeCell ref="A45:E45"/>
    <mergeCell ref="F45:G45"/>
    <mergeCell ref="K45:L45"/>
    <mergeCell ref="A42:E42"/>
    <mergeCell ref="F42:G42"/>
    <mergeCell ref="K42:L42"/>
    <mergeCell ref="A43:E43"/>
    <mergeCell ref="F43:G43"/>
    <mergeCell ref="K43:L43"/>
    <mergeCell ref="A40:E40"/>
    <mergeCell ref="F40:G40"/>
    <mergeCell ref="K40:L40"/>
    <mergeCell ref="A41:E41"/>
    <mergeCell ref="F41:G41"/>
    <mergeCell ref="K41:L41"/>
    <mergeCell ref="A38:E38"/>
    <mergeCell ref="F38:G38"/>
    <mergeCell ref="K38:L38"/>
    <mergeCell ref="A39:E39"/>
    <mergeCell ref="F39:G39"/>
    <mergeCell ref="K39:L39"/>
    <mergeCell ref="A35:E35"/>
    <mergeCell ref="F35:G35"/>
    <mergeCell ref="A37:E37"/>
    <mergeCell ref="F37:J37"/>
    <mergeCell ref="K37:O37"/>
    <mergeCell ref="K35:O35"/>
    <mergeCell ref="P37:T37"/>
    <mergeCell ref="A33:E33"/>
    <mergeCell ref="F33:G33"/>
    <mergeCell ref="K33:O33"/>
    <mergeCell ref="P33:Q33"/>
    <mergeCell ref="A34:E34"/>
    <mergeCell ref="F34:G34"/>
    <mergeCell ref="K34:O34"/>
    <mergeCell ref="P34:Q34"/>
    <mergeCell ref="P35:Q35"/>
    <mergeCell ref="A32:E32"/>
    <mergeCell ref="F32:G32"/>
    <mergeCell ref="P32:Q32"/>
    <mergeCell ref="G20:T20"/>
    <mergeCell ref="G22:T22"/>
    <mergeCell ref="G23:T23"/>
    <mergeCell ref="G25:T25"/>
    <mergeCell ref="G26:T26"/>
    <mergeCell ref="A30:E30"/>
    <mergeCell ref="F30:J30"/>
    <mergeCell ref="F1:T1"/>
    <mergeCell ref="G14:T14"/>
    <mergeCell ref="G16:T16"/>
    <mergeCell ref="G17:T17"/>
    <mergeCell ref="G18:T18"/>
    <mergeCell ref="G19:T19"/>
    <mergeCell ref="A31:E31"/>
    <mergeCell ref="F31:G31"/>
    <mergeCell ref="P31:Q31"/>
  </mergeCells>
  <pageMargins left="0.9055118110236221" right="0.47244094488188981" top="1.3779527559055118" bottom="0.78740157480314965" header="0.31496062992125984" footer="0.31496062992125984"/>
  <pageSetup paperSize="9" orientation="portrait" verticalDpi="1200" r:id="rId1"/>
  <headerFooter>
    <oddHeader xml:space="preserve">&amp;L&amp;G&amp;R&amp;12Formulario di verifica dell'ermeticità all'aria
Versione MZ 2024.3
</oddHeader>
    <oddFooter>&amp;R Pagina &amp;P</oddFooter>
  </headerFooter>
  <rowBreaks count="1" manualBreakCount="1">
    <brk id="49" max="16383" man="1"/>
  </rowBreaks>
  <drawing r:id="rId2"/>
  <legacyDrawingHF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EC9DED-CB1C-454F-AE80-9114209B7890}">
  <sheetPr codeName="Foglio9">
    <tabColor theme="3" tint="0.59999389629810485"/>
  </sheetPr>
  <dimension ref="A1:V67"/>
  <sheetViews>
    <sheetView view="pageLayout" zoomScaleNormal="100" workbookViewId="0">
      <selection activeCell="T6" sqref="T6"/>
    </sheetView>
  </sheetViews>
  <sheetFormatPr baseColWidth="10" defaultColWidth="11.44140625" defaultRowHeight="13.8" x14ac:dyDescent="0.25"/>
  <cols>
    <col min="1" max="4" width="4.33203125" style="1" customWidth="1"/>
    <col min="5" max="5" width="6.44140625" style="1" customWidth="1"/>
    <col min="6" max="19" width="4.33203125" style="1" customWidth="1"/>
    <col min="20" max="20" width="3.5546875" style="1" customWidth="1"/>
    <col min="21" max="22" width="11.44140625" style="1" hidden="1" customWidth="1"/>
    <col min="23" max="24" width="11.44140625" style="1" customWidth="1"/>
    <col min="25" max="16384" width="11.44140625" style="1"/>
  </cols>
  <sheetData>
    <row r="1" spans="1:20" x14ac:dyDescent="0.25">
      <c r="A1" s="1" t="s">
        <v>94</v>
      </c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</row>
    <row r="2" spans="1:20" ht="7.5" customHeight="1" x14ac:dyDescent="0.25"/>
    <row r="3" spans="1:20" ht="15.6" x14ac:dyDescent="0.3">
      <c r="A3" s="5" t="s">
        <v>178</v>
      </c>
    </row>
    <row r="4" spans="1:20" ht="7.5" customHeight="1" x14ac:dyDescent="0.25"/>
    <row r="5" spans="1:20" x14ac:dyDescent="0.25">
      <c r="A5" s="1" t="s">
        <v>51</v>
      </c>
      <c r="F5" s="70"/>
      <c r="G5" s="4" t="s">
        <v>177</v>
      </c>
    </row>
    <row r="6" spans="1:20" x14ac:dyDescent="0.25">
      <c r="A6" s="1" t="s">
        <v>52</v>
      </c>
      <c r="F6" s="70"/>
      <c r="G6" s="4" t="s">
        <v>50</v>
      </c>
    </row>
    <row r="7" spans="1:20" x14ac:dyDescent="0.25">
      <c r="F7" s="70"/>
      <c r="G7" s="4" t="s">
        <v>179</v>
      </c>
    </row>
    <row r="8" spans="1:20" ht="7.5" customHeight="1" x14ac:dyDescent="0.25"/>
    <row r="9" spans="1:20" x14ac:dyDescent="0.25">
      <c r="A9" s="1" t="s">
        <v>49</v>
      </c>
      <c r="F9" s="70"/>
      <c r="G9" s="4" t="s">
        <v>53</v>
      </c>
    </row>
    <row r="10" spans="1:20" x14ac:dyDescent="0.25">
      <c r="A10" s="1" t="s">
        <v>48</v>
      </c>
      <c r="F10" s="70"/>
      <c r="G10" s="4" t="s">
        <v>180</v>
      </c>
    </row>
    <row r="11" spans="1:20" x14ac:dyDescent="0.25">
      <c r="F11" s="70"/>
      <c r="G11" s="4" t="s">
        <v>54</v>
      </c>
    </row>
    <row r="12" spans="1:20" ht="15" customHeight="1" x14ac:dyDescent="0.3">
      <c r="F12" s="70"/>
      <c r="G12" s="66" t="s">
        <v>192</v>
      </c>
      <c r="H12"/>
    </row>
    <row r="13" spans="1:20" ht="7.5" customHeight="1" x14ac:dyDescent="0.3">
      <c r="G13"/>
      <c r="H13" s="4"/>
    </row>
    <row r="14" spans="1:20" x14ac:dyDescent="0.25">
      <c r="A14" s="1" t="s">
        <v>193</v>
      </c>
      <c r="F14" s="70"/>
      <c r="G14" s="101" t="s">
        <v>194</v>
      </c>
      <c r="H14" s="101"/>
      <c r="I14" s="101"/>
      <c r="J14" s="101"/>
      <c r="K14" s="101"/>
      <c r="L14" s="101"/>
      <c r="M14" s="101"/>
      <c r="N14" s="101"/>
      <c r="O14" s="101"/>
      <c r="P14" s="101"/>
      <c r="Q14" s="101"/>
      <c r="R14" s="101"/>
      <c r="S14" s="101"/>
      <c r="T14" s="101"/>
    </row>
    <row r="15" spans="1:20" ht="7.5" customHeight="1" x14ac:dyDescent="0.25"/>
    <row r="16" spans="1:20" x14ac:dyDescent="0.25">
      <c r="A16" s="1" t="s">
        <v>41</v>
      </c>
      <c r="F16" s="70"/>
      <c r="G16" s="101" t="s">
        <v>183</v>
      </c>
      <c r="H16" s="101"/>
      <c r="I16" s="101"/>
      <c r="J16" s="101"/>
      <c r="K16" s="101"/>
      <c r="L16" s="101"/>
      <c r="M16" s="101"/>
      <c r="N16" s="101"/>
      <c r="O16" s="101"/>
      <c r="P16" s="101"/>
      <c r="Q16" s="101"/>
      <c r="R16" s="101"/>
      <c r="S16" s="101"/>
      <c r="T16" s="101"/>
    </row>
    <row r="17" spans="1:22" x14ac:dyDescent="0.25">
      <c r="F17" s="70"/>
      <c r="G17" s="101" t="s">
        <v>184</v>
      </c>
      <c r="H17" s="101"/>
      <c r="I17" s="101"/>
      <c r="J17" s="101"/>
      <c r="K17" s="101"/>
      <c r="L17" s="101"/>
      <c r="M17" s="101"/>
      <c r="N17" s="101"/>
      <c r="O17" s="101"/>
      <c r="P17" s="101"/>
      <c r="Q17" s="101"/>
      <c r="R17" s="101"/>
      <c r="S17" s="101"/>
      <c r="T17" s="101"/>
    </row>
    <row r="18" spans="1:22" x14ac:dyDescent="0.25">
      <c r="F18" s="70"/>
      <c r="G18" s="101" t="s">
        <v>185</v>
      </c>
      <c r="H18" s="101"/>
      <c r="I18" s="101"/>
      <c r="J18" s="101"/>
      <c r="K18" s="101"/>
      <c r="L18" s="101"/>
      <c r="M18" s="101"/>
      <c r="N18" s="101"/>
      <c r="O18" s="101"/>
      <c r="P18" s="101"/>
      <c r="Q18" s="101"/>
      <c r="R18" s="101"/>
      <c r="S18" s="101"/>
      <c r="T18" s="101"/>
    </row>
    <row r="19" spans="1:22" x14ac:dyDescent="0.25">
      <c r="F19" s="70"/>
      <c r="G19" s="101" t="s">
        <v>186</v>
      </c>
      <c r="H19" s="101"/>
      <c r="I19" s="101"/>
      <c r="J19" s="101"/>
      <c r="K19" s="101"/>
      <c r="L19" s="101"/>
      <c r="M19" s="101"/>
      <c r="N19" s="101"/>
      <c r="O19" s="101"/>
      <c r="P19" s="101"/>
      <c r="Q19" s="101"/>
      <c r="R19" s="101"/>
      <c r="S19" s="101"/>
      <c r="T19" s="101"/>
    </row>
    <row r="20" spans="1:22" x14ac:dyDescent="0.25">
      <c r="F20" s="70"/>
      <c r="G20" s="101" t="s">
        <v>187</v>
      </c>
      <c r="H20" s="101"/>
      <c r="I20" s="101"/>
      <c r="J20" s="101"/>
      <c r="K20" s="101"/>
      <c r="L20" s="101"/>
      <c r="M20" s="101"/>
      <c r="N20" s="101"/>
      <c r="O20" s="101"/>
      <c r="P20" s="101"/>
      <c r="Q20" s="101"/>
      <c r="R20" s="101"/>
      <c r="S20" s="101"/>
      <c r="T20" s="101"/>
    </row>
    <row r="21" spans="1:22" ht="7.5" customHeight="1" x14ac:dyDescent="0.25">
      <c r="G21" s="4"/>
    </row>
    <row r="22" spans="1:22" x14ac:dyDescent="0.25">
      <c r="A22" s="1" t="s">
        <v>40</v>
      </c>
      <c r="F22" s="70"/>
      <c r="G22" s="101" t="s">
        <v>114</v>
      </c>
      <c r="H22" s="101"/>
      <c r="I22" s="101"/>
      <c r="J22" s="101"/>
      <c r="K22" s="101"/>
      <c r="L22" s="101"/>
      <c r="M22" s="101"/>
      <c r="N22" s="101"/>
      <c r="O22" s="101"/>
      <c r="P22" s="101"/>
      <c r="Q22" s="101"/>
      <c r="R22" s="101"/>
      <c r="S22" s="101"/>
      <c r="T22" s="101"/>
    </row>
    <row r="23" spans="1:22" x14ac:dyDescent="0.25">
      <c r="F23" s="70"/>
      <c r="G23" s="101" t="s">
        <v>188</v>
      </c>
      <c r="H23" s="101"/>
      <c r="I23" s="101"/>
      <c r="J23" s="101"/>
      <c r="K23" s="101"/>
      <c r="L23" s="101"/>
      <c r="M23" s="101"/>
      <c r="N23" s="101"/>
      <c r="O23" s="101"/>
      <c r="P23" s="101"/>
      <c r="Q23" s="101"/>
      <c r="R23" s="101"/>
      <c r="S23" s="101"/>
      <c r="T23" s="101"/>
    </row>
    <row r="24" spans="1:22" ht="7.5" customHeight="1" x14ac:dyDescent="0.25">
      <c r="G24" s="66"/>
      <c r="H24" s="66"/>
      <c r="I24" s="66"/>
      <c r="J24" s="66"/>
      <c r="K24" s="66"/>
      <c r="L24" s="66"/>
      <c r="M24" s="66"/>
      <c r="N24" s="66"/>
      <c r="O24" s="66"/>
      <c r="P24" s="66"/>
      <c r="Q24" s="66"/>
      <c r="R24" s="66"/>
      <c r="S24" s="66"/>
      <c r="T24" s="66"/>
    </row>
    <row r="25" spans="1:22" x14ac:dyDescent="0.25">
      <c r="A25" s="1" t="s">
        <v>195</v>
      </c>
      <c r="F25" s="63"/>
      <c r="G25" s="101" t="s">
        <v>190</v>
      </c>
      <c r="H25" s="101"/>
      <c r="I25" s="101"/>
      <c r="J25" s="101"/>
      <c r="K25" s="101"/>
      <c r="L25" s="101"/>
      <c r="M25" s="101"/>
      <c r="N25" s="101"/>
      <c r="O25" s="101"/>
      <c r="P25" s="101"/>
      <c r="Q25" s="101"/>
      <c r="R25" s="101"/>
      <c r="S25" s="101"/>
      <c r="T25" s="101"/>
    </row>
    <row r="26" spans="1:22" x14ac:dyDescent="0.25">
      <c r="F26" s="63"/>
      <c r="G26" s="101" t="s">
        <v>191</v>
      </c>
      <c r="H26" s="101"/>
      <c r="I26" s="101"/>
      <c r="J26" s="101"/>
      <c r="K26" s="101"/>
      <c r="L26" s="101"/>
      <c r="M26" s="101"/>
      <c r="N26" s="101"/>
      <c r="O26" s="101"/>
      <c r="P26" s="101"/>
      <c r="Q26" s="101"/>
      <c r="R26" s="101"/>
      <c r="S26" s="101"/>
      <c r="T26" s="101"/>
    </row>
    <row r="28" spans="1:22" x14ac:dyDescent="0.25">
      <c r="A28" s="17" t="s">
        <v>27</v>
      </c>
    </row>
    <row r="29" spans="1:22" x14ac:dyDescent="0.25">
      <c r="A29" s="17"/>
    </row>
    <row r="30" spans="1:22" ht="18.600000000000001" customHeight="1" x14ac:dyDescent="0.25">
      <c r="A30" s="102" t="s">
        <v>28</v>
      </c>
      <c r="B30" s="103"/>
      <c r="C30" s="103"/>
      <c r="D30" s="103"/>
      <c r="E30" s="104"/>
      <c r="F30" s="107"/>
      <c r="G30" s="108"/>
      <c r="H30" s="108"/>
      <c r="I30" s="108"/>
      <c r="J30" s="109"/>
    </row>
    <row r="31" spans="1:22" ht="17.399999999999999" x14ac:dyDescent="0.35">
      <c r="A31" s="102" t="s">
        <v>196</v>
      </c>
      <c r="B31" s="103"/>
      <c r="C31" s="103"/>
      <c r="D31" s="103"/>
      <c r="E31" s="104"/>
      <c r="F31" s="105"/>
      <c r="G31" s="106"/>
      <c r="H31" s="25" t="s">
        <v>6</v>
      </c>
      <c r="I31" s="25"/>
      <c r="J31" s="26"/>
      <c r="K31" s="27" t="s">
        <v>32</v>
      </c>
      <c r="L31" s="25"/>
      <c r="M31" s="25"/>
      <c r="N31" s="25"/>
      <c r="O31" s="26"/>
      <c r="P31" s="105"/>
      <c r="Q31" s="106"/>
      <c r="R31" s="25" t="s">
        <v>13</v>
      </c>
      <c r="S31" s="25"/>
      <c r="T31" s="26"/>
      <c r="U31" s="1">
        <f>IF(Verifica!$F$31="Minergie",V31,IF(Verifica!$F$31="Minergie-P",V32,IF(Verifica!$F$31="Minergie-A",V33,0)))</f>
        <v>0</v>
      </c>
      <c r="V31" s="1">
        <f>IF(Verifica!$F$33="Nuove costruzioni",(F31*1.2+F33*12+F34*6)/(F31+F33+F34),IF(Verifica!$F$33="Ammodernamenti",(F32*1.6+F33*12+F34*6)/SUM(F32:F34),IF(Verifica!$F$33="Nuove costruzioni / Ammodernamenti",(F31*0.8+F32*1.6+F33*12+F34*6)/SUM(F31:F34),0)))</f>
        <v>0</v>
      </c>
    </row>
    <row r="32" spans="1:22" ht="17.399999999999999" x14ac:dyDescent="0.35">
      <c r="A32" s="102" t="s">
        <v>197</v>
      </c>
      <c r="B32" s="103"/>
      <c r="C32" s="103"/>
      <c r="D32" s="103"/>
      <c r="E32" s="104"/>
      <c r="F32" s="105"/>
      <c r="G32" s="106"/>
      <c r="H32" s="25" t="s">
        <v>6</v>
      </c>
      <c r="I32" s="25"/>
      <c r="J32" s="26"/>
      <c r="K32" s="27" t="s">
        <v>30</v>
      </c>
      <c r="L32" s="25"/>
      <c r="M32" s="25"/>
      <c r="N32" s="25"/>
      <c r="O32" s="26"/>
      <c r="P32" s="105"/>
      <c r="Q32" s="106"/>
      <c r="R32" s="25" t="s">
        <v>13</v>
      </c>
      <c r="S32" s="25"/>
      <c r="T32" s="26"/>
      <c r="V32" s="1">
        <f>IF(Verifica!$F$33="Nuove costruzioni",(F31*0.8+F33*12+F34*6)/(F31+F33+F34),IF(Verifica!$F$33="Ammodernamenti",(F32*1.6+F33*12+F34*6)/SUM(F32:F34),IF(Verifica!$F$33="Nuove costruzioni / Ammodernamenti",(F31*0.8+F32*1.6+F33*12+F34*6)/SUM(F31:F34),0)))</f>
        <v>0</v>
      </c>
    </row>
    <row r="33" spans="1:22" ht="16.2" x14ac:dyDescent="0.25">
      <c r="A33" s="102" t="s">
        <v>198</v>
      </c>
      <c r="B33" s="103"/>
      <c r="C33" s="103"/>
      <c r="D33" s="103"/>
      <c r="E33" s="104"/>
      <c r="F33" s="105"/>
      <c r="G33" s="106"/>
      <c r="H33" s="25" t="s">
        <v>6</v>
      </c>
      <c r="I33" s="25"/>
      <c r="J33" s="26"/>
      <c r="K33" s="102" t="s">
        <v>29</v>
      </c>
      <c r="L33" s="103"/>
      <c r="M33" s="103"/>
      <c r="N33" s="103"/>
      <c r="O33" s="104"/>
      <c r="P33" s="105"/>
      <c r="Q33" s="106"/>
      <c r="R33" s="25" t="s">
        <v>14</v>
      </c>
      <c r="S33" s="25"/>
      <c r="T33" s="26"/>
      <c r="V33" s="1">
        <f>IF(Verifica!$F$33="Nuove costruzioni",(F31*0.8+F33*12+F34*6)/(F31+F33+F34),IF(Verifica!$F$33="Ammodernamenti",(F32*1.6+F33*12+F34*6)/SUM(F32:F34),IF(Verifica!$F$33="Nuove costruzioni / Ammodernamenti",(F31*0.8+F32*1.6+F33*12+F34*6)/SUM(F31:F34),0)))</f>
        <v>0</v>
      </c>
    </row>
    <row r="34" spans="1:22" ht="16.2" x14ac:dyDescent="0.25">
      <c r="A34" s="102" t="s">
        <v>199</v>
      </c>
      <c r="B34" s="103"/>
      <c r="C34" s="103"/>
      <c r="D34" s="103"/>
      <c r="E34" s="104"/>
      <c r="F34" s="105"/>
      <c r="G34" s="106"/>
      <c r="H34" s="25" t="s">
        <v>6</v>
      </c>
      <c r="I34" s="25"/>
      <c r="J34" s="26"/>
      <c r="K34" s="102" t="s">
        <v>31</v>
      </c>
      <c r="L34" s="103"/>
      <c r="M34" s="103"/>
      <c r="N34" s="103"/>
      <c r="O34" s="104"/>
      <c r="P34" s="105"/>
      <c r="Q34" s="106"/>
      <c r="R34" s="25" t="s">
        <v>7</v>
      </c>
      <c r="S34" s="25"/>
      <c r="T34" s="26"/>
    </row>
    <row r="35" spans="1:22" ht="16.2" x14ac:dyDescent="0.35">
      <c r="A35" s="102" t="s">
        <v>209</v>
      </c>
      <c r="B35" s="103"/>
      <c r="C35" s="103"/>
      <c r="D35" s="103"/>
      <c r="E35" s="104"/>
      <c r="F35" s="113" t="str">
        <f>IF(F31=0," ",SUM(F31:G34))</f>
        <v xml:space="preserve"> </v>
      </c>
      <c r="G35" s="114"/>
      <c r="H35" s="25" t="s">
        <v>6</v>
      </c>
      <c r="I35" s="25"/>
      <c r="J35" s="26"/>
      <c r="K35" s="102" t="s">
        <v>115</v>
      </c>
      <c r="L35" s="103"/>
      <c r="M35" s="103"/>
      <c r="N35" s="103"/>
      <c r="O35" s="104"/>
      <c r="P35" s="105"/>
      <c r="Q35" s="106"/>
      <c r="R35" s="25" t="s">
        <v>208</v>
      </c>
      <c r="S35" s="25"/>
      <c r="T35" s="26"/>
    </row>
    <row r="37" spans="1:22" x14ac:dyDescent="0.25">
      <c r="A37" s="102"/>
      <c r="B37" s="103"/>
      <c r="C37" s="103"/>
      <c r="D37" s="103"/>
      <c r="E37" s="104"/>
      <c r="F37" s="110" t="s">
        <v>42</v>
      </c>
      <c r="G37" s="111"/>
      <c r="H37" s="111"/>
      <c r="I37" s="111"/>
      <c r="J37" s="112"/>
      <c r="K37" s="110" t="s">
        <v>33</v>
      </c>
      <c r="L37" s="111"/>
      <c r="M37" s="111"/>
      <c r="N37" s="111"/>
      <c r="O37" s="112"/>
      <c r="P37" s="110" t="s">
        <v>200</v>
      </c>
      <c r="Q37" s="111"/>
      <c r="R37" s="111"/>
      <c r="S37" s="111"/>
      <c r="T37" s="112"/>
    </row>
    <row r="38" spans="1:22" ht="16.2" x14ac:dyDescent="0.35">
      <c r="A38" s="102" t="s">
        <v>39</v>
      </c>
      <c r="B38" s="103"/>
      <c r="C38" s="103"/>
      <c r="D38" s="103"/>
      <c r="E38" s="104"/>
      <c r="F38" s="105"/>
      <c r="G38" s="106"/>
      <c r="H38" s="25" t="s">
        <v>8</v>
      </c>
      <c r="I38" s="25"/>
      <c r="J38" s="26"/>
      <c r="K38" s="105"/>
      <c r="L38" s="106"/>
      <c r="M38" s="25" t="s">
        <v>8</v>
      </c>
      <c r="N38" s="25"/>
      <c r="O38" s="26"/>
      <c r="P38" s="20"/>
      <c r="T38" s="21"/>
    </row>
    <row r="39" spans="1:22" ht="17.399999999999999" x14ac:dyDescent="0.35">
      <c r="A39" s="102" t="s">
        <v>38</v>
      </c>
      <c r="B39" s="103"/>
      <c r="C39" s="103"/>
      <c r="D39" s="103"/>
      <c r="E39" s="104"/>
      <c r="F39" s="105"/>
      <c r="G39" s="106"/>
      <c r="H39" s="25" t="s">
        <v>9</v>
      </c>
      <c r="I39" s="25"/>
      <c r="J39" s="26"/>
      <c r="K39" s="105"/>
      <c r="L39" s="106"/>
      <c r="M39" s="25" t="s">
        <v>9</v>
      </c>
      <c r="N39" s="25"/>
      <c r="O39" s="26"/>
      <c r="P39" s="20"/>
      <c r="T39" s="21"/>
    </row>
    <row r="40" spans="1:22" ht="16.2" x14ac:dyDescent="0.25">
      <c r="A40" s="120" t="s">
        <v>201</v>
      </c>
      <c r="B40" s="121"/>
      <c r="C40" s="121"/>
      <c r="D40" s="121"/>
      <c r="E40" s="122"/>
      <c r="F40" s="125"/>
      <c r="G40" s="126"/>
      <c r="H40" s="1" t="s">
        <v>10</v>
      </c>
      <c r="J40" s="21"/>
      <c r="K40" s="125"/>
      <c r="L40" s="126"/>
      <c r="M40" s="1" t="s">
        <v>10</v>
      </c>
      <c r="O40" s="21"/>
      <c r="P40" s="20"/>
      <c r="T40" s="21"/>
    </row>
    <row r="41" spans="1:22" x14ac:dyDescent="0.25">
      <c r="A41" s="115" t="s">
        <v>36</v>
      </c>
      <c r="B41" s="116"/>
      <c r="C41" s="116"/>
      <c r="D41" s="116"/>
      <c r="E41" s="117"/>
      <c r="F41" s="118"/>
      <c r="G41" s="119"/>
      <c r="H41" s="3"/>
      <c r="I41" s="3"/>
      <c r="J41" s="23"/>
      <c r="K41" s="118"/>
      <c r="L41" s="119"/>
      <c r="M41" s="3"/>
      <c r="N41" s="3"/>
      <c r="O41" s="23"/>
      <c r="P41" s="20"/>
      <c r="T41" s="21"/>
    </row>
    <row r="42" spans="1:22" x14ac:dyDescent="0.25">
      <c r="A42" s="120" t="s">
        <v>37</v>
      </c>
      <c r="B42" s="121"/>
      <c r="C42" s="121"/>
      <c r="D42" s="121"/>
      <c r="E42" s="122"/>
      <c r="F42" s="123"/>
      <c r="G42" s="124"/>
      <c r="H42" s="1" t="s">
        <v>10</v>
      </c>
      <c r="J42" s="21"/>
      <c r="K42" s="123"/>
      <c r="L42" s="124"/>
      <c r="M42" s="1" t="s">
        <v>10</v>
      </c>
      <c r="O42" s="21"/>
      <c r="P42" s="20"/>
      <c r="T42" s="21"/>
    </row>
    <row r="43" spans="1:22" x14ac:dyDescent="0.25">
      <c r="A43" s="115" t="s">
        <v>4</v>
      </c>
      <c r="B43" s="116"/>
      <c r="C43" s="116"/>
      <c r="D43" s="116"/>
      <c r="E43" s="117"/>
      <c r="F43" s="118"/>
      <c r="G43" s="119"/>
      <c r="H43" s="3"/>
      <c r="I43" s="3"/>
      <c r="J43" s="23"/>
      <c r="K43" s="118"/>
      <c r="L43" s="119"/>
      <c r="M43" s="3"/>
      <c r="N43" s="3"/>
      <c r="O43" s="23"/>
      <c r="P43" s="20"/>
      <c r="T43" s="21"/>
    </row>
    <row r="44" spans="1:22" ht="16.2" x14ac:dyDescent="0.35">
      <c r="A44" s="120" t="s">
        <v>116</v>
      </c>
      <c r="B44" s="121"/>
      <c r="C44" s="121"/>
      <c r="D44" s="121"/>
      <c r="E44" s="122"/>
      <c r="F44" s="127" t="str">
        <f>IF(F38=0," ",F38/SUM(F31:G34))</f>
        <v xml:space="preserve"> </v>
      </c>
      <c r="G44" s="128"/>
      <c r="H44" s="1" t="s">
        <v>0</v>
      </c>
      <c r="J44" s="21"/>
      <c r="K44" s="127" t="str">
        <f>IF(K38=0," ",K38/SUM(F31:G34))</f>
        <v xml:space="preserve"> </v>
      </c>
      <c r="L44" s="128"/>
      <c r="M44" s="1" t="s">
        <v>0</v>
      </c>
      <c r="O44" s="21"/>
      <c r="P44" s="127" t="str">
        <f>IF(F38=0," ",(F44+K44)/2)</f>
        <v xml:space="preserve"> </v>
      </c>
      <c r="Q44" s="128"/>
      <c r="R44" s="29" t="s">
        <v>0</v>
      </c>
      <c r="S44" s="19"/>
      <c r="T44" s="24"/>
    </row>
    <row r="45" spans="1:22" ht="15" x14ac:dyDescent="0.35">
      <c r="A45" s="115" t="s">
        <v>117</v>
      </c>
      <c r="B45" s="116"/>
      <c r="C45" s="116"/>
      <c r="D45" s="116"/>
      <c r="E45" s="117"/>
      <c r="F45" s="118"/>
      <c r="G45" s="119"/>
      <c r="H45" s="3"/>
      <c r="I45" s="3"/>
      <c r="J45" s="23"/>
      <c r="K45" s="118"/>
      <c r="L45" s="119"/>
      <c r="M45" s="3"/>
      <c r="N45" s="3"/>
      <c r="O45" s="23"/>
      <c r="P45" s="22"/>
      <c r="Q45" s="3"/>
      <c r="R45" s="28"/>
      <c r="S45" s="3"/>
      <c r="T45" s="23"/>
    </row>
    <row r="46" spans="1:22" x14ac:dyDescent="0.25">
      <c r="A46" s="102" t="s">
        <v>35</v>
      </c>
      <c r="B46" s="103"/>
      <c r="C46" s="103"/>
      <c r="D46" s="103"/>
      <c r="E46" s="104"/>
      <c r="F46" s="22" t="s">
        <v>12</v>
      </c>
      <c r="G46" s="35"/>
      <c r="H46" s="3" t="s">
        <v>11</v>
      </c>
      <c r="I46" s="3"/>
      <c r="J46" s="23"/>
      <c r="K46" s="22" t="s">
        <v>12</v>
      </c>
      <c r="L46" s="35"/>
      <c r="M46" s="3" t="s">
        <v>11</v>
      </c>
      <c r="N46" s="3"/>
      <c r="O46" s="23"/>
      <c r="P46" s="22" t="s">
        <v>12</v>
      </c>
      <c r="Q46" s="35"/>
      <c r="R46" s="3" t="s">
        <v>11</v>
      </c>
      <c r="S46" s="3"/>
      <c r="T46" s="23"/>
    </row>
    <row r="48" spans="1:22" ht="27" customHeight="1" x14ac:dyDescent="0.25">
      <c r="A48" s="18" t="s">
        <v>34</v>
      </c>
      <c r="B48" s="19"/>
      <c r="C48" s="19"/>
      <c r="D48" s="19"/>
      <c r="E48" s="24"/>
      <c r="F48" s="79" t="s">
        <v>202</v>
      </c>
      <c r="G48" s="80"/>
      <c r="H48" s="80"/>
      <c r="I48" s="80"/>
      <c r="J48" s="80"/>
      <c r="K48" s="80"/>
      <c r="L48" s="80"/>
      <c r="M48" s="80"/>
      <c r="N48" s="80"/>
      <c r="O48" s="80"/>
      <c r="P48" s="80"/>
      <c r="Q48" s="80"/>
      <c r="R48" s="80"/>
      <c r="S48" s="80"/>
      <c r="T48" s="81"/>
    </row>
    <row r="49" spans="1:20" ht="14.25" customHeight="1" x14ac:dyDescent="0.25">
      <c r="A49" s="20"/>
      <c r="E49" s="21"/>
      <c r="F49" s="79" t="s">
        <v>126</v>
      </c>
      <c r="G49" s="80"/>
      <c r="H49" s="80"/>
      <c r="I49" s="80"/>
      <c r="J49" s="80"/>
      <c r="K49" s="80"/>
      <c r="L49" s="80"/>
      <c r="M49" s="80"/>
      <c r="N49" s="80"/>
      <c r="O49" s="80"/>
      <c r="P49" s="80"/>
      <c r="Q49" s="80"/>
      <c r="R49" s="80"/>
      <c r="S49" s="80"/>
      <c r="T49" s="81"/>
    </row>
    <row r="50" spans="1:20" ht="33" customHeight="1" x14ac:dyDescent="0.25">
      <c r="A50" s="134" t="s">
        <v>203</v>
      </c>
      <c r="B50" s="78"/>
      <c r="C50" s="78"/>
      <c r="D50" s="78"/>
      <c r="E50" s="78"/>
      <c r="F50" s="78"/>
      <c r="G50" s="78"/>
      <c r="H50" s="78"/>
      <c r="I50" s="78"/>
      <c r="J50" s="78"/>
      <c r="K50" s="78"/>
      <c r="L50" s="78"/>
      <c r="M50" s="78"/>
      <c r="N50" s="78"/>
      <c r="O50" s="78"/>
      <c r="P50" s="78"/>
      <c r="Q50" s="78"/>
      <c r="R50" s="78"/>
      <c r="S50" s="78"/>
      <c r="T50" s="78"/>
    </row>
    <row r="51" spans="1:20" ht="8.4" customHeight="1" x14ac:dyDescent="0.25"/>
    <row r="52" spans="1:20" ht="26.4" x14ac:dyDescent="0.4">
      <c r="A52" s="2" t="s">
        <v>61</v>
      </c>
      <c r="B52" s="4"/>
      <c r="C52" s="4"/>
      <c r="D52" s="4"/>
      <c r="T52" s="37" t="s">
        <v>18</v>
      </c>
    </row>
    <row r="53" spans="1:20" ht="8.4" customHeight="1" x14ac:dyDescent="0.25">
      <c r="A53" s="4"/>
      <c r="B53" s="4"/>
      <c r="C53" s="4"/>
      <c r="D53" s="4"/>
    </row>
    <row r="54" spans="1:20" x14ac:dyDescent="0.25">
      <c r="A54" s="132" t="s">
        <v>43</v>
      </c>
      <c r="B54" s="132"/>
      <c r="C54" s="132"/>
      <c r="D54" s="132"/>
      <c r="E54" s="132"/>
      <c r="F54" s="132"/>
      <c r="G54" s="132"/>
      <c r="H54" s="132"/>
      <c r="I54" s="132"/>
      <c r="J54" s="132"/>
      <c r="K54" s="132" t="s">
        <v>44</v>
      </c>
      <c r="L54" s="132"/>
      <c r="M54" s="132"/>
      <c r="N54" s="132"/>
      <c r="O54" s="132"/>
      <c r="P54" s="132"/>
      <c r="Q54" s="132"/>
      <c r="R54" s="132"/>
      <c r="S54" s="132"/>
      <c r="T54" s="132"/>
    </row>
    <row r="55" spans="1:20" ht="31.5" customHeight="1" x14ac:dyDescent="0.25">
      <c r="A55" s="133" t="s">
        <v>45</v>
      </c>
      <c r="B55" s="133"/>
      <c r="C55" s="133"/>
      <c r="D55" s="133"/>
      <c r="E55" s="133"/>
      <c r="F55" s="133" t="s">
        <v>124</v>
      </c>
      <c r="G55" s="133"/>
      <c r="H55" s="133"/>
      <c r="I55" s="133"/>
      <c r="J55" s="133"/>
      <c r="K55" s="133" t="s">
        <v>45</v>
      </c>
      <c r="L55" s="133"/>
      <c r="M55" s="133"/>
      <c r="N55" s="133"/>
      <c r="O55" s="133"/>
      <c r="P55" s="133" t="s">
        <v>125</v>
      </c>
      <c r="Q55" s="133"/>
      <c r="R55" s="133"/>
      <c r="S55" s="133"/>
      <c r="T55" s="133"/>
    </row>
    <row r="56" spans="1:20" x14ac:dyDescent="0.25">
      <c r="A56" s="129"/>
      <c r="B56" s="130"/>
      <c r="C56" s="130"/>
      <c r="D56" s="130"/>
      <c r="E56" s="131"/>
      <c r="F56" s="129"/>
      <c r="G56" s="130"/>
      <c r="H56" s="130"/>
      <c r="I56" s="130"/>
      <c r="J56" s="131"/>
      <c r="K56" s="129"/>
      <c r="L56" s="130"/>
      <c r="M56" s="130"/>
      <c r="N56" s="130"/>
      <c r="O56" s="131"/>
      <c r="P56" s="129"/>
      <c r="Q56" s="130"/>
      <c r="R56" s="130"/>
      <c r="S56" s="130"/>
      <c r="T56" s="131"/>
    </row>
    <row r="57" spans="1:20" x14ac:dyDescent="0.25">
      <c r="A57" s="129"/>
      <c r="B57" s="130"/>
      <c r="C57" s="130"/>
      <c r="D57" s="130"/>
      <c r="E57" s="131"/>
      <c r="F57" s="129"/>
      <c r="G57" s="130"/>
      <c r="H57" s="130"/>
      <c r="I57" s="130"/>
      <c r="J57" s="131"/>
      <c r="K57" s="129"/>
      <c r="L57" s="130"/>
      <c r="M57" s="130"/>
      <c r="N57" s="130"/>
      <c r="O57" s="131"/>
      <c r="P57" s="129"/>
      <c r="Q57" s="130"/>
      <c r="R57" s="130"/>
      <c r="S57" s="130"/>
      <c r="T57" s="131"/>
    </row>
    <row r="58" spans="1:20" x14ac:dyDescent="0.25">
      <c r="A58" s="129"/>
      <c r="B58" s="130"/>
      <c r="C58" s="130"/>
      <c r="D58" s="130"/>
      <c r="E58" s="131"/>
      <c r="F58" s="129"/>
      <c r="G58" s="130"/>
      <c r="H58" s="130"/>
      <c r="I58" s="130"/>
      <c r="J58" s="131"/>
      <c r="K58" s="129"/>
      <c r="L58" s="130"/>
      <c r="M58" s="130"/>
      <c r="N58" s="130"/>
      <c r="O58" s="131"/>
      <c r="P58" s="129"/>
      <c r="Q58" s="130"/>
      <c r="R58" s="130"/>
      <c r="S58" s="130"/>
      <c r="T58" s="131"/>
    </row>
    <row r="59" spans="1:20" x14ac:dyDescent="0.25">
      <c r="A59" s="129"/>
      <c r="B59" s="130"/>
      <c r="C59" s="130"/>
      <c r="D59" s="130"/>
      <c r="E59" s="131"/>
      <c r="F59" s="129"/>
      <c r="G59" s="130"/>
      <c r="H59" s="130"/>
      <c r="I59" s="130"/>
      <c r="J59" s="131"/>
      <c r="K59" s="129"/>
      <c r="L59" s="130"/>
      <c r="M59" s="130"/>
      <c r="N59" s="130"/>
      <c r="O59" s="131"/>
      <c r="P59" s="129"/>
      <c r="Q59" s="130"/>
      <c r="R59" s="130"/>
      <c r="S59" s="130"/>
      <c r="T59" s="131"/>
    </row>
    <row r="60" spans="1:20" x14ac:dyDescent="0.25">
      <c r="A60" s="129"/>
      <c r="B60" s="130"/>
      <c r="C60" s="130"/>
      <c r="D60" s="130"/>
      <c r="E60" s="131"/>
      <c r="F60" s="129"/>
      <c r="G60" s="130"/>
      <c r="H60" s="130"/>
      <c r="I60" s="130"/>
      <c r="J60" s="131"/>
      <c r="K60" s="129"/>
      <c r="L60" s="130"/>
      <c r="M60" s="130"/>
      <c r="N60" s="130"/>
      <c r="O60" s="131"/>
      <c r="P60" s="129"/>
      <c r="Q60" s="130"/>
      <c r="R60" s="130"/>
      <c r="S60" s="130"/>
      <c r="T60" s="131"/>
    </row>
    <row r="61" spans="1:20" x14ac:dyDescent="0.25">
      <c r="A61" s="129"/>
      <c r="B61" s="130"/>
      <c r="C61" s="130"/>
      <c r="D61" s="130"/>
      <c r="E61" s="131"/>
      <c r="F61" s="129"/>
      <c r="G61" s="130"/>
      <c r="H61" s="130"/>
      <c r="I61" s="130"/>
      <c r="J61" s="131"/>
      <c r="K61" s="129"/>
      <c r="L61" s="130"/>
      <c r="M61" s="130"/>
      <c r="N61" s="130"/>
      <c r="O61" s="131"/>
      <c r="P61" s="129"/>
      <c r="Q61" s="130"/>
      <c r="R61" s="130"/>
      <c r="S61" s="130"/>
      <c r="T61" s="131"/>
    </row>
    <row r="62" spans="1:20" x14ac:dyDescent="0.25">
      <c r="A62" s="129"/>
      <c r="B62" s="130"/>
      <c r="C62" s="130"/>
      <c r="D62" s="130"/>
      <c r="E62" s="131"/>
      <c r="F62" s="129"/>
      <c r="G62" s="130"/>
      <c r="H62" s="130"/>
      <c r="I62" s="130"/>
      <c r="J62" s="131"/>
      <c r="K62" s="129"/>
      <c r="L62" s="130"/>
      <c r="M62" s="130"/>
      <c r="N62" s="130"/>
      <c r="O62" s="131"/>
      <c r="P62" s="129"/>
      <c r="Q62" s="130"/>
      <c r="R62" s="130"/>
      <c r="S62" s="130"/>
      <c r="T62" s="131"/>
    </row>
    <row r="63" spans="1:20" x14ac:dyDescent="0.25">
      <c r="A63" s="129"/>
      <c r="B63" s="130"/>
      <c r="C63" s="130"/>
      <c r="D63" s="130"/>
      <c r="E63" s="131"/>
      <c r="F63" s="129"/>
      <c r="G63" s="130"/>
      <c r="H63" s="130"/>
      <c r="I63" s="130"/>
      <c r="J63" s="131"/>
      <c r="K63" s="129"/>
      <c r="L63" s="130"/>
      <c r="M63" s="130"/>
      <c r="N63" s="130"/>
      <c r="O63" s="131"/>
      <c r="P63" s="129"/>
      <c r="Q63" s="130"/>
      <c r="R63" s="130"/>
      <c r="S63" s="130"/>
      <c r="T63" s="131"/>
    </row>
    <row r="64" spans="1:20" x14ac:dyDescent="0.25">
      <c r="A64" s="129"/>
      <c r="B64" s="130"/>
      <c r="C64" s="130"/>
      <c r="D64" s="130"/>
      <c r="E64" s="131"/>
      <c r="F64" s="129"/>
      <c r="G64" s="130"/>
      <c r="H64" s="130"/>
      <c r="I64" s="130"/>
      <c r="J64" s="131"/>
      <c r="K64" s="129"/>
      <c r="L64" s="130"/>
      <c r="M64" s="130"/>
      <c r="N64" s="130"/>
      <c r="O64" s="131"/>
      <c r="P64" s="129"/>
      <c r="Q64" s="130"/>
      <c r="R64" s="130"/>
      <c r="S64" s="130"/>
      <c r="T64" s="131"/>
    </row>
    <row r="65" spans="1:20" x14ac:dyDescent="0.25">
      <c r="A65" s="129"/>
      <c r="B65" s="130"/>
      <c r="C65" s="130"/>
      <c r="D65" s="130"/>
      <c r="E65" s="131"/>
      <c r="F65" s="129"/>
      <c r="G65" s="130"/>
      <c r="H65" s="130"/>
      <c r="I65" s="130"/>
      <c r="J65" s="131"/>
      <c r="K65" s="129"/>
      <c r="L65" s="130"/>
      <c r="M65" s="130"/>
      <c r="N65" s="130"/>
      <c r="O65" s="131"/>
      <c r="P65" s="129"/>
      <c r="Q65" s="130"/>
      <c r="R65" s="130"/>
      <c r="S65" s="130"/>
      <c r="T65" s="131"/>
    </row>
    <row r="66" spans="1:20" ht="16.8" x14ac:dyDescent="0.3">
      <c r="A66" s="102" t="s">
        <v>65</v>
      </c>
      <c r="B66" s="103"/>
      <c r="C66" s="103"/>
      <c r="D66" s="103"/>
      <c r="E66" s="104"/>
      <c r="F66" s="136" t="str">
        <f>IF(A56=0," ",(RSQ(A56:A65,F56:F65)))</f>
        <v xml:space="preserve"> </v>
      </c>
      <c r="G66" s="137"/>
      <c r="H66" s="137"/>
      <c r="I66" s="137"/>
      <c r="J66" s="138"/>
      <c r="K66" s="38"/>
      <c r="L66" s="25"/>
      <c r="M66" s="25"/>
      <c r="N66" s="25"/>
      <c r="O66" s="26"/>
      <c r="P66" s="136" t="str">
        <f>IF(K56=0," ",(RSQ(K56:K65,P56:P65)))</f>
        <v xml:space="preserve"> </v>
      </c>
      <c r="Q66" s="137"/>
      <c r="R66" s="137"/>
      <c r="S66" s="137"/>
      <c r="T66" s="138"/>
    </row>
    <row r="67" spans="1:20" x14ac:dyDescent="0.25">
      <c r="B67" s="4"/>
      <c r="C67" s="4"/>
      <c r="D67" s="4"/>
    </row>
  </sheetData>
  <sheetProtection algorithmName="SHA-512" hashValue="mZnb8btFZR7cAejLl2N9SESOxKGThPPgl6/cdHIFnloo+GPGnV6e0H77sBoneNDWLbdqh6ogY+FfBc6sYJfOgg==" saltValue="4+xojIEK5sYA4vQl0db3Dw==" spinCount="100000" sheet="1" objects="1" scenarios="1"/>
  <mergeCells count="113">
    <mergeCell ref="A65:E65"/>
    <mergeCell ref="F65:J65"/>
    <mergeCell ref="K65:O65"/>
    <mergeCell ref="P65:T65"/>
    <mergeCell ref="A66:E66"/>
    <mergeCell ref="F66:J66"/>
    <mergeCell ref="P66:T66"/>
    <mergeCell ref="A63:E63"/>
    <mergeCell ref="F63:J63"/>
    <mergeCell ref="K63:O63"/>
    <mergeCell ref="P63:T63"/>
    <mergeCell ref="A64:E64"/>
    <mergeCell ref="F64:J64"/>
    <mergeCell ref="K64:O64"/>
    <mergeCell ref="P64:T64"/>
    <mergeCell ref="A61:E61"/>
    <mergeCell ref="F61:J61"/>
    <mergeCell ref="K61:O61"/>
    <mergeCell ref="P61:T61"/>
    <mergeCell ref="A62:E62"/>
    <mergeCell ref="F62:J62"/>
    <mergeCell ref="K62:O62"/>
    <mergeCell ref="P62:T62"/>
    <mergeCell ref="A59:E59"/>
    <mergeCell ref="F59:J59"/>
    <mergeCell ref="K59:O59"/>
    <mergeCell ref="P59:T59"/>
    <mergeCell ref="A60:E60"/>
    <mergeCell ref="F60:J60"/>
    <mergeCell ref="K60:O60"/>
    <mergeCell ref="P60:T60"/>
    <mergeCell ref="A57:E57"/>
    <mergeCell ref="F57:J57"/>
    <mergeCell ref="K57:O57"/>
    <mergeCell ref="P57:T57"/>
    <mergeCell ref="A58:E58"/>
    <mergeCell ref="F58:J58"/>
    <mergeCell ref="K58:O58"/>
    <mergeCell ref="P58:T58"/>
    <mergeCell ref="A55:E55"/>
    <mergeCell ref="F55:J55"/>
    <mergeCell ref="K55:O55"/>
    <mergeCell ref="P55:T55"/>
    <mergeCell ref="A56:E56"/>
    <mergeCell ref="F56:J56"/>
    <mergeCell ref="K56:O56"/>
    <mergeCell ref="P56:T56"/>
    <mergeCell ref="A46:E46"/>
    <mergeCell ref="F48:T48"/>
    <mergeCell ref="F49:T49"/>
    <mergeCell ref="A50:T50"/>
    <mergeCell ref="A54:J54"/>
    <mergeCell ref="K54:T54"/>
    <mergeCell ref="A44:E44"/>
    <mergeCell ref="F44:G44"/>
    <mergeCell ref="K44:L44"/>
    <mergeCell ref="P44:Q44"/>
    <mergeCell ref="A45:E45"/>
    <mergeCell ref="F45:G45"/>
    <mergeCell ref="K45:L45"/>
    <mergeCell ref="A42:E42"/>
    <mergeCell ref="F42:G42"/>
    <mergeCell ref="K42:L42"/>
    <mergeCell ref="A43:E43"/>
    <mergeCell ref="F43:G43"/>
    <mergeCell ref="K43:L43"/>
    <mergeCell ref="A40:E40"/>
    <mergeCell ref="F40:G40"/>
    <mergeCell ref="K40:L40"/>
    <mergeCell ref="A41:E41"/>
    <mergeCell ref="F41:G41"/>
    <mergeCell ref="K41:L41"/>
    <mergeCell ref="A38:E38"/>
    <mergeCell ref="F38:G38"/>
    <mergeCell ref="K38:L38"/>
    <mergeCell ref="A39:E39"/>
    <mergeCell ref="F39:G39"/>
    <mergeCell ref="K39:L39"/>
    <mergeCell ref="A35:E35"/>
    <mergeCell ref="F35:G35"/>
    <mergeCell ref="A37:E37"/>
    <mergeCell ref="F37:J37"/>
    <mergeCell ref="K37:O37"/>
    <mergeCell ref="K35:O35"/>
    <mergeCell ref="P37:T37"/>
    <mergeCell ref="A33:E33"/>
    <mergeCell ref="F33:G33"/>
    <mergeCell ref="K33:O33"/>
    <mergeCell ref="P33:Q33"/>
    <mergeCell ref="A34:E34"/>
    <mergeCell ref="F34:G34"/>
    <mergeCell ref="K34:O34"/>
    <mergeCell ref="P34:Q34"/>
    <mergeCell ref="P35:Q35"/>
    <mergeCell ref="A32:E32"/>
    <mergeCell ref="F32:G32"/>
    <mergeCell ref="P32:Q32"/>
    <mergeCell ref="G20:T20"/>
    <mergeCell ref="G22:T22"/>
    <mergeCell ref="G23:T23"/>
    <mergeCell ref="G25:T25"/>
    <mergeCell ref="G26:T26"/>
    <mergeCell ref="A30:E30"/>
    <mergeCell ref="F30:J30"/>
    <mergeCell ref="F1:T1"/>
    <mergeCell ref="G14:T14"/>
    <mergeCell ref="G16:T16"/>
    <mergeCell ref="G17:T17"/>
    <mergeCell ref="G18:T18"/>
    <mergeCell ref="G19:T19"/>
    <mergeCell ref="A31:E31"/>
    <mergeCell ref="F31:G31"/>
    <mergeCell ref="P31:Q31"/>
  </mergeCells>
  <pageMargins left="0.9055118110236221" right="0.47244094488188981" top="1.3779527559055118" bottom="0.78740157480314965" header="0.31496062992125984" footer="0.31496062992125984"/>
  <pageSetup paperSize="9" orientation="portrait" verticalDpi="1200" r:id="rId1"/>
  <headerFooter>
    <oddHeader xml:space="preserve">&amp;L&amp;G&amp;R&amp;12Formulario di verifica dell'ermeticità all'aria
Versione MZ 2024.3
</oddHeader>
    <oddFooter>&amp;R Pagina &amp;P</oddFooter>
  </headerFooter>
  <rowBreaks count="1" manualBreakCount="1">
    <brk id="49" max="16383" man="1"/>
  </rowBreaks>
  <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21CFC628C8AF54D8914200001F2C70D" ma:contentTypeVersion="15" ma:contentTypeDescription="Create a new document." ma:contentTypeScope="" ma:versionID="fbd0640b3d306804672d321c1ab9023d">
  <xsd:schema xmlns:xsd="http://www.w3.org/2001/XMLSchema" xmlns:xs="http://www.w3.org/2001/XMLSchema" xmlns:p="http://schemas.microsoft.com/office/2006/metadata/properties" xmlns:ns2="19415a2c-3045-4769-8042-b2d573daa356" xmlns:ns3="f9ded8a6-640d-4e2b-81aa-3f415abfbf2d" targetNamespace="http://schemas.microsoft.com/office/2006/metadata/properties" ma:root="true" ma:fieldsID="f584a69666580f70eee65f3c3a94f408" ns2:_="" ns3:_="">
    <xsd:import namespace="19415a2c-3045-4769-8042-b2d573daa356"/>
    <xsd:import namespace="f9ded8a6-640d-4e2b-81aa-3f415abfbf2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2:SharedWithUsers" minOccurs="0"/>
                <xsd:element ref="ns2:SharedWithDetail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415a2c-3045-4769-8042-b2d573daa356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17" nillable="true" ma:displayName="Taxonomy Catch All Column" ma:hidden="true" ma:list="{c27ef632-850c-4879-9790-cfc821f43517}" ma:internalName="TaxCatchAll" ma:showField="CatchAllData" ma:web="19415a2c-3045-4769-8042-b2d573daa3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ded8a6-640d-4e2b-81aa-3f415abfbf2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a2125980-255a-4cd1-b09b-d6884cbb769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DB93F205-305B-4682-8D6C-9C0FF165BA7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9415a2c-3045-4769-8042-b2d573daa356"/>
    <ds:schemaRef ds:uri="f9ded8a6-640d-4e2b-81aa-3f415abfbf2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085B66F-E04B-4E0A-97D7-D0FAB8D3137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5EF895B-369D-4146-8825-DAA66A42FFF7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24</vt:i4>
      </vt:variant>
      <vt:variant>
        <vt:lpstr>Benannte Bereiche</vt:lpstr>
      </vt:variant>
      <vt:variant>
        <vt:i4>25</vt:i4>
      </vt:variant>
    </vt:vector>
  </HeadingPairs>
  <TitlesOfParts>
    <vt:vector size="49" baseType="lpstr">
      <vt:lpstr>Verifica</vt:lpstr>
      <vt:lpstr>Riepilogo</vt:lpstr>
      <vt:lpstr>Dati dell’edificio</vt:lpstr>
      <vt:lpstr>Zona 1</vt:lpstr>
      <vt:lpstr>Zona 2</vt:lpstr>
      <vt:lpstr>Zona 3</vt:lpstr>
      <vt:lpstr>Zona 4</vt:lpstr>
      <vt:lpstr>Zona 5</vt:lpstr>
      <vt:lpstr>Zona 6</vt:lpstr>
      <vt:lpstr>Zona 7</vt:lpstr>
      <vt:lpstr>Zona 8</vt:lpstr>
      <vt:lpstr>Zona 9</vt:lpstr>
      <vt:lpstr>Zona 10</vt:lpstr>
      <vt:lpstr>Zona 11</vt:lpstr>
      <vt:lpstr>Zona 12</vt:lpstr>
      <vt:lpstr>Zona 13</vt:lpstr>
      <vt:lpstr>Zona 14</vt:lpstr>
      <vt:lpstr>Zona 15</vt:lpstr>
      <vt:lpstr>Zona 16</vt:lpstr>
      <vt:lpstr>Zona 17</vt:lpstr>
      <vt:lpstr>Zona 18</vt:lpstr>
      <vt:lpstr>Zona 19</vt:lpstr>
      <vt:lpstr>Zona 20</vt:lpstr>
      <vt:lpstr>Preparazione</vt:lpstr>
      <vt:lpstr>Bauart2</vt:lpstr>
      <vt:lpstr>'Dati dell’edificio'!Druckbereich</vt:lpstr>
      <vt:lpstr>Riepilogo!Druckbereich</vt:lpstr>
      <vt:lpstr>Verifica!Druckbereich</vt:lpstr>
      <vt:lpstr>'Zona 1'!Druckbereich</vt:lpstr>
      <vt:lpstr>'Zona 10'!Druckbereich</vt:lpstr>
      <vt:lpstr>'Zona 11'!Druckbereich</vt:lpstr>
      <vt:lpstr>'Zona 12'!Druckbereich</vt:lpstr>
      <vt:lpstr>'Zona 13'!Druckbereich</vt:lpstr>
      <vt:lpstr>'Zona 14'!Druckbereich</vt:lpstr>
      <vt:lpstr>'Zona 15'!Druckbereich</vt:lpstr>
      <vt:lpstr>'Zona 16'!Druckbereich</vt:lpstr>
      <vt:lpstr>'Zona 17'!Druckbereich</vt:lpstr>
      <vt:lpstr>'Zona 18'!Druckbereich</vt:lpstr>
      <vt:lpstr>'Zona 19'!Druckbereich</vt:lpstr>
      <vt:lpstr>'Zona 2'!Druckbereich</vt:lpstr>
      <vt:lpstr>'Zona 20'!Druckbereich</vt:lpstr>
      <vt:lpstr>'Zona 3'!Druckbereich</vt:lpstr>
      <vt:lpstr>'Zona 4'!Druckbereich</vt:lpstr>
      <vt:lpstr>'Zona 5'!Druckbereich</vt:lpstr>
      <vt:lpstr>'Zona 6'!Druckbereich</vt:lpstr>
      <vt:lpstr>'Zona 7'!Druckbereich</vt:lpstr>
      <vt:lpstr>'Zona 8'!Druckbereich</vt:lpstr>
      <vt:lpstr>'Zona 9'!Druckbereich</vt:lpstr>
      <vt:lpstr>Energiestandard2</vt:lpstr>
    </vt:vector>
  </TitlesOfParts>
  <Company>Hochschule Luzern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Notter Gregor HSLU T&amp;A</dc:creator>
  <cp:lastModifiedBy>Christian Stünzi | Minergie</cp:lastModifiedBy>
  <cp:lastPrinted>2023-11-17T10:35:20Z</cp:lastPrinted>
  <dcterms:created xsi:type="dcterms:W3CDTF">2016-11-18T13:49:01Z</dcterms:created>
  <dcterms:modified xsi:type="dcterms:W3CDTF">2024-07-01T20:03:05Z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8b0afbd-3cf7-4707-aee4-8dc9d855de29_Enabled">
    <vt:lpwstr>true</vt:lpwstr>
  </property>
  <property fmtid="{D5CDD505-2E9C-101B-9397-08002B2CF9AE}" pid="3" name="MSIP_Label_e8b0afbd-3cf7-4707-aee4-8dc9d855de29_SetDate">
    <vt:lpwstr>2023-02-22T10:01:10Z</vt:lpwstr>
  </property>
  <property fmtid="{D5CDD505-2E9C-101B-9397-08002B2CF9AE}" pid="4" name="MSIP_Label_e8b0afbd-3cf7-4707-aee4-8dc9d855de29_Method">
    <vt:lpwstr>Standard</vt:lpwstr>
  </property>
  <property fmtid="{D5CDD505-2E9C-101B-9397-08002B2CF9AE}" pid="5" name="MSIP_Label_e8b0afbd-3cf7-4707-aee4-8dc9d855de29_Name">
    <vt:lpwstr>intern</vt:lpwstr>
  </property>
  <property fmtid="{D5CDD505-2E9C-101B-9397-08002B2CF9AE}" pid="6" name="MSIP_Label_e8b0afbd-3cf7-4707-aee4-8dc9d855de29_SiteId">
    <vt:lpwstr>75a34008-d7d1-4924-8e78-31fea86f6e68</vt:lpwstr>
  </property>
  <property fmtid="{D5CDD505-2E9C-101B-9397-08002B2CF9AE}" pid="7" name="MSIP_Label_e8b0afbd-3cf7-4707-aee4-8dc9d855de29_ActionId">
    <vt:lpwstr>976ec910-3b53-488f-9a8e-0e38c9dff18e</vt:lpwstr>
  </property>
  <property fmtid="{D5CDD505-2E9C-101B-9397-08002B2CF9AE}" pid="8" name="MSIP_Label_e8b0afbd-3cf7-4707-aee4-8dc9d855de29_ContentBits">
    <vt:lpwstr>0</vt:lpwstr>
  </property>
</Properties>
</file>