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 yWindow="216" windowWidth="12288" windowHeight="8556" tabRatio="598" firstSheet="1" activeTab="1"/>
  </bookViews>
  <sheets>
    <sheet name="Sommerlicher Wärmeschutz" sheetId="1" state="hidden" r:id="rId1"/>
    <sheet name="SIA 382.1" sheetId="2" r:id="rId2"/>
    <sheet name="Anwendungshilfe" sheetId="3" state="hidden" r:id="rId3"/>
    <sheet name="Instructions" sheetId="4" r:id="rId4"/>
    <sheet name="Guida all'uso" sheetId="5" state="hidden"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<sst xmlns="http://schemas.openxmlformats.org/spreadsheetml/2006/main" count="700" uniqueCount="522">
  <si>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</si>
  <si>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</si>
  <si>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</si>
  <si>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</si>
  <si>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</si>
  <si>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</si>
  <si>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</si>
  <si>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</si>
  <si>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</si>
  <si>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</si>
  <si>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</si>
  <si>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</si>
  <si>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</si>
  <si>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</si>
  <si>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</si>
  <si>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</si>
  <si>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</si>
  <si>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</si>
  <si>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</si>
  <si>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</si>
  <si>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</si>
  <si>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</si>
  <si>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</si>
  <si>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</si>
  <si>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</si>
  <si>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</si>
  <si>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</si>
  <si>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</si>
  <si>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</si>
  <si>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</si>
  <si>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</si>
  <si>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</si>
  <si>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</si>
  <si>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</si>
  <si>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</si>
  <si>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</si>
  <si>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</si>
  <si>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</si>
  <si>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</si>
  <si>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</si>
  <si>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</si>
  <si>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</si>
  <si>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</si>
  <si>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</si>
  <si>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</si>
  <si>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</si>
  <si>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</si>
  <si>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</si>
  <si>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</si>
  <si>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</si>
  <si>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</si>
  <si>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</si>
  <si>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</si>
  <si>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</si>
  <si>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</si>
  <si>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</si>
  <si>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</si>
  <si>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</si>
  <si>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</si>
  <si>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</si>
  <si>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</si>
  <si>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</si>
  <si>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</si>
  <si>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</si>
  <si>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</si>
  <si>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</si>
  <si>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</si>
  <si>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</si>
  <si>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</si>
  <si>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</si>
  <si>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</si>
  <si>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</si>
  <si>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</si>
  <si>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</si>
  <si>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</si>
  <si>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</si>
  <si>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</si>
  <si>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</si>
  <si>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</si>
  <si>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</si>
  <si>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</si>
  <si>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</si>
  <si>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</si>
  <si>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</si>
  <si>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</si>
  <si>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</si>
  <si>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</si>
  <si>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</si>
  <si>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</si>
  <si>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</si>
  <si>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</si>
  <si>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</si>
  <si>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</si>
  <si>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</si>
  <si>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</si>
  <si>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</si>
  <si>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</si>
  <si>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</si>
  <si>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</si>
  <si>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</si>
  <si>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</si>
  <si>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</si>
  <si>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</si>
  <si>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</si>
  <si>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</si>
  <si>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</si>
  <si>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</si>
  <si>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</si>
  <si>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</si>
  <si>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</si>
  <si>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</si>
  <si>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</si>
  <si>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</si>
  <si>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</si>
  <si>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</si>
  <si>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</si>
  <si>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</si>
  <si>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</si>
  <si>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</si>
  <si>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</si>
  <si>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</si>
  <si>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</si>
  <si>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</si>
  <si>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</si>
  <si>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</si>
  <si>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</si>
  <si>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</si>
  <si>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</si>
  <si>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</si>
  <si>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</si>
  <si>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</si>
  <si>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</si>
  <si>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</si>
  <si>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</si>
  <si>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</si>
  <si>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</si>
  <si>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</si>
  <si>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</si>
  <si>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</si>
  <si>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</si>
  <si>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</si>
  <si>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</si>
  <si>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</si>
  <si>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</si>
  <si>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</si>
  <si>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</si>
  <si>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</si>
  <si>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</si>
  <si>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</si>
  <si>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</si>
  <si>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</si>
  <si>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</si>
  <si>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</si>
  <si>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</si>
  <si>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</si>
  <si>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</si>
  <si>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</si>
  <si>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</si>
  <si>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</si>
  <si>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</si>
  <si>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</si>
  <si>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</si>
  <si>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</si>
  <si>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</si>
  <si>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</si>
  <si>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</si>
  <si>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</si>
  <si>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</si>
  <si>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</si>
  <si>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</si>
  <si>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</si>
  <si>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</si>
  <si>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</si>
  <si>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</si>
  <si>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</si>
  <si>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</si>
  <si>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</si>
  <si>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</si>
  <si>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</si>
  <si>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</si>
  <si>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</si>
  <si>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</si>
  <si>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</si>
  <si>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</si>
  <si>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</si>
  <si>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</si>
  <si>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</si>
  <si>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</si>
  <si>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</si>
  <si>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</si>
  <si>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</si>
  <si>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</si>
  <si>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</si>
  <si>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</si>
  <si>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</si>
  <si>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</si>
  <si>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</si>
  <si>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</si>
  <si>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</si>
  <si>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</si>
  <si>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</si>
  <si>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</si>
  <si>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</si>
  <si>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</si>
  <si>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</si>
  <si>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</si>
  <si>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</si>
  <si>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</si>
  <si>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</si>
  <si>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</si>
  <si>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</si>
  <si>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</si>
  <si>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</si>
  <si>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</si>
  <si>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</si>
  <si>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</si>
  <si>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</si>
  <si>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</si>
  <si>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</si>
  <si>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</si>
  <si>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</si>
  <si>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</si>
  <si>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</si>
  <si>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</si>
  <si>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</si>
  <si>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</si>
  <si>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</si>
  <si>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</si>
  <si>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</si>
  <si>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</si>
  <si>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</si>
  <si>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</si>
  <si>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</si>
  <si>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</si>
  <si>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</si>
  <si>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</si>
  <si>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</si>
  <si>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</si>
  <si>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</si>
  <si>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</si>
  <si>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</si>
  <si>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</si>
  <si>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</si>
  <si>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</si>
  <si>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</si>
  <si>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</si>
  <si>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</si>
  <si>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</si>
  <si>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</si>
  <si>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</si>
  <si>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</si>
  <si>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</si>
  <si>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</si>
  <si>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</si>
  <si>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</si>
  <si>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</si>
  <si>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</si>
  <si>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</si>
  <si>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</si>
  <si>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</si>
  <si>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</si>
  <si>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</si>
  <si>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</si>
  <si>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</si>
  <si>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</si>
  <si>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</si>
  <si>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</si>
  <si>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</si>
  <si>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</si>
  <si>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</si>
  <si>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</si>
  <si>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</si>
  <si>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</si>
  <si>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</si>
  <si>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</si>
  <si>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</si>
  <si>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</si>
  <si>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</si>
  <si>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</si>
  <si>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</si>
  <si>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</si>
  <si>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</si>
  <si>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</si>
  <si>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</si>
  <si>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</si>
  <si>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</si>
  <si>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</si>
  <si>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</si>
  <si>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</si>
  <si>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</si>
  <si>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</si>
  <si>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</si>
  <si>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</si>
  <si>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</si>
  <si>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</si>
  <si>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</si>
  <si>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</si>
  <si>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</si>
  <si>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</si>
  <si>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</si>
  <si>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</si>
  <si>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</si>
  <si>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</si>
  <si>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</si>
  <si>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</si>
  <si>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</si>
  <si>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</si>
  <si>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</si>
  <si>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</si>
  <si>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</si>
  <si>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</si>
  <si>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</si>
  <si>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</si>
  <si>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</si>
  <si>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</si>
  <si>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</si>
  <si>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</si>
  <si>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</si>
  <si>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</si>
  <si>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</si>
  <si>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</si>
  <si>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</si>
  <si>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</si>
  <si>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</si>
  <si>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</si>
  <si>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</si>
  <si>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</si>
  <si>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</si>
  <si>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</si>
  <si>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</si>
  <si>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</si>
  <si>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</si>
  <si>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</si>
  <si>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</si>
  <si>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</si>
  <si>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</si>
  <si>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</si>
  <si>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</si>
  <si>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</si>
  <si>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</si>
  <si>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</si>
  <si>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</si>
  <si>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</si>
  <si>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</si>
  <si>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</si>
  <si>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</si>
  <si>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</si>
  <si>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</si>
  <si>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</si>
  <si>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</si>
  <si>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</si>
  <si>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</si>
  <si>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</si>
  <si>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</si>
  <si>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</si>
  <si>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</si>
  <si>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</si>
  <si>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</si>
  <si>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</si>
  <si>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</si>
  <si>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</si>
  <si>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</si>
  <si>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</si>
  <si>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</si>
  <si>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</si>
  <si>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</si>
  <si>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</si>
  <si>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</si>
  <si>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</si>
  <si>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</si>
  <si>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</si>
  <si>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</si>
  <si>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</si>
  <si>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</si>
  <si>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</si>
  <si>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</si>
  <si>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</si>
  <si>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</si>
  <si>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</si>
  <si>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</si>
  <si>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</si>
  <si>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</si>
  <si>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</si>
  <si>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</si>
  <si>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</si>
  <si>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</si>
  <si>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</si>
  <si>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</si>
  <si>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</si>
  <si>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</si>
  <si>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</si>
  <si>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</si>
  <si>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</si>
  <si>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</si>
  <si>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</si>
  <si>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</si>
  <si>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</si>
  <si>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</si>
  <si>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</si>
  <si>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</si>
  <si>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</si>
  <si>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</si>
  <si>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</si>
  <si>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</si>
  <si>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</si>
  <si>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</si>
  <si>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</si>
  <si>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</si>
  <si>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</si>
  <si>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</si>
  <si>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</si>
  <si>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</si>
  <si>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</si>
  <si>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</si>
  <si>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</si>
  <si>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</si>
  <si>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</si>
  <si>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</si>
  <si>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</si>
  <si>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</si>
  <si>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</si>
  <si>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</si>
  <si>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</si>
  <si>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</si>
  <si>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</si>
  <si>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</si>
  <si>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</si>
  <si>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</si>
  <si>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</si>
  <si>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</si>
  <si>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</si>
  <si>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</si>
  <si>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</si>
  <si>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</si>
  <si>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</si>
  <si>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</si>
  <si>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</si>
  <si>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</si>
  <si>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</si>
  <si>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</si>
  <si>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</si>
  <si>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</si>
  <si>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</si>
  <si>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</si>
  <si>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</si>
  <si>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</si>
  <si>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</si>
  <si>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</si>
  <si>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</si>
  <si>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</si>
  <si>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</si>
  <si>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</si>
  <si>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</si>
  <si>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</si>
  <si>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</si>
  <si>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</si>
  <si>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</si>
  <si>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</si>
  <si>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</si>
  <si>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</si>
  <si>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</si>
  <si>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</si>
  <si>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</si>
  <si>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</si>
  <si>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</si>
  <si>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</si>
  <si>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</si>
  <si>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</si>
  <si>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</si>
  <si>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</si>
  <si>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</si>
  <si>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</si>
  <si>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</si>
  <si>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</si>
  <si>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</si>
  <si>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</si>
  <si>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</si>
  <si>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</si>
  <si>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</si>
  <si>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</si>
  <si>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</si>
  <si>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</si>
  <si>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</si>
  <si>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</si>
  <si>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</si>
  <si>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</si>
  <si>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</si>
  <si>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</si>
  <si>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</si>
  <si>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</si>
  <si>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</si>
  <si>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</si>
  <si>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</si>
  <si>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</si>
  <si>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</si>
  <si>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</si>
  <si>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</si>
  <si>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</si>
  <si>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</si>
  <si>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</si>
  <si>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</si>
  <si>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</si>
  <si>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</si>
  <si>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</si>
  <si>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</si>
  <si>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</si>
  <si>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</si>
  <si>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</si>
  <si>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</si>
  <si>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</si>
  <si>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</si>
  <si>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</si>
  <si>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</si>
  <si>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</si>
  <si>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</si>
  <si>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</si>
  <si>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 2016, zu verwenden bis 31.12.2016</t>
  </si>
  <si>
    <t>MINERGIE Version 2016, à utilier jusqu'au 31.12.2016 au plus tard</t>
  </si>
  <si>
    <t>MINERGIE, versioni 2016, utilizzabile fino al 31.12.2016</t>
  </si>
  <si>
    <t>für MINERGIE®-/-P®-/-A®-Nachweis (Zusatzblatt für Variante 2)</t>
  </si>
  <si>
    <t xml:space="preserve">pour justificatif MINERGIE®/-P®/-A® </t>
  </si>
  <si>
    <t>per lo standard MINERGIE®-/-P®/-A®,</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</si>
</sst>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00"/>
    <numFmt numFmtId="183" formatCode="0.0000"/>
    <numFmt numFmtId="184" formatCode="0.0"/>
    <numFmt numFmtId="185" formatCode="0.00000"/>
    <numFmt numFmtId="186" formatCode="0.000000"/>
    <numFmt numFmtId="187" formatCode="0.0000000"/>
    <numFmt numFmtId="188"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style="hair"/>
    </border>
    <border>
      <left>
        <color indexed="63"/>
      </left>
      <right style="thin"/>
      <top style="thin"/>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75"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2"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2" fontId="3" fillId="33" borderId="48" xfId="0" applyNumberFormat="1" applyFont="1" applyFill="1" applyBorder="1" applyAlignment="1" applyProtection="1">
      <alignment horizontal="center" vertical="center"/>
      <protection locked="0"/>
    </xf>
    <xf numFmtId="182"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2"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2" fontId="3" fillId="34" borderId="51" xfId="0" applyNumberFormat="1" applyFont="1" applyFill="1" applyBorder="1" applyAlignment="1" applyProtection="1">
      <alignment horizontal="center" vertical="center"/>
      <protection locked="0"/>
    </xf>
    <xf numFmtId="182"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2"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76" fontId="3" fillId="0" borderId="54" xfId="60" applyFont="1" applyBorder="1" applyAlignment="1">
      <alignment horizontal="left" vertical="center"/>
    </xf>
    <xf numFmtId="176" fontId="3" fillId="0" borderId="55" xfId="60" applyFont="1" applyBorder="1" applyAlignment="1">
      <alignment horizontal="left" vertical="center"/>
    </xf>
    <xf numFmtId="176"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2" fontId="3" fillId="37" borderId="23" xfId="0" applyNumberFormat="1" applyFont="1" applyFill="1" applyBorder="1" applyAlignment="1">
      <alignment horizontal="center"/>
    </xf>
    <xf numFmtId="182" fontId="3" fillId="37" borderId="0" xfId="0" applyNumberFormat="1" applyFont="1" applyFill="1" applyBorder="1" applyAlignment="1">
      <alignment horizontal="center"/>
    </xf>
    <xf numFmtId="182" fontId="3" fillId="37" borderId="73" xfId="0" applyNumberFormat="1" applyFont="1" applyFill="1" applyBorder="1" applyAlignment="1">
      <alignment horizontal="center"/>
    </xf>
    <xf numFmtId="182" fontId="3" fillId="37" borderId="76" xfId="0" applyNumberFormat="1" applyFont="1" applyFill="1" applyBorder="1" applyAlignment="1">
      <alignment horizontal="center"/>
    </xf>
    <xf numFmtId="182" fontId="3" fillId="37" borderId="77" xfId="0" applyNumberFormat="1" applyFont="1" applyFill="1" applyBorder="1" applyAlignment="1">
      <alignment horizontal="center"/>
    </xf>
    <xf numFmtId="182"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2" fontId="3" fillId="0" borderId="73" xfId="0" applyNumberFormat="1" applyFont="1" applyFill="1" applyBorder="1" applyAlignment="1">
      <alignment horizontal="center"/>
    </xf>
    <xf numFmtId="182"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46"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0"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91" xfId="0" applyBorder="1" applyAlignment="1">
      <alignment horizontal="right" vertical="top" wrapText="1"/>
    </xf>
    <xf numFmtId="0" fontId="3" fillId="0" borderId="92"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91"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91"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91" xfId="0" applyBorder="1" applyAlignment="1">
      <alignment vertical="center"/>
    </xf>
    <xf numFmtId="0" fontId="3" fillId="0" borderId="17" xfId="0" applyFont="1" applyBorder="1" applyAlignment="1">
      <alignment horizontal="left" vertical="center" wrapText="1"/>
    </xf>
    <xf numFmtId="0" fontId="3" fillId="0" borderId="91"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0"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N1" sqref="N1:V16384"/>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Protection thermique estivale dans le standard MINERGIE</v>
      </c>
      <c r="K2" s="384" t="s">
        <v>396</v>
      </c>
      <c r="L2" s="384"/>
      <c r="N2" s="167" t="s">
        <v>395</v>
      </c>
      <c r="O2" s="168">
        <v>1</v>
      </c>
      <c r="P2" s="173">
        <v>2</v>
      </c>
      <c r="Q2" s="142"/>
      <c r="R2" s="142"/>
      <c r="S2" s="142"/>
      <c r="T2" s="142"/>
    </row>
    <row r="3" spans="2:22" ht="15.75">
      <c r="B3" s="2" t="str">
        <f>'Sprache SoWS'!B4</f>
        <v>pour justificatif MINERGIE®/-P® version 9</v>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Objet:</v>
      </c>
      <c r="D5" s="392"/>
      <c r="E5" s="393"/>
      <c r="F5" s="393"/>
      <c r="G5" s="393"/>
      <c r="H5" s="393"/>
      <c r="I5" s="393"/>
      <c r="J5" s="393"/>
      <c r="K5" s="393"/>
      <c r="L5" s="394"/>
      <c r="N5" s="169" t="s">
        <v>397</v>
      </c>
      <c r="O5" s="170">
        <v>3</v>
      </c>
    </row>
    <row r="6" spans="2:15" ht="14.25" customHeight="1">
      <c r="B6" s="57"/>
      <c r="C6" s="191" t="str">
        <f>'Sprache SoWS'!B6</f>
        <v>Rue, n°:</v>
      </c>
      <c r="D6" s="395"/>
      <c r="E6" s="396"/>
      <c r="F6" s="396"/>
      <c r="G6" s="396"/>
      <c r="H6" s="396"/>
      <c r="I6" s="396"/>
      <c r="J6" s="396"/>
      <c r="K6" s="396"/>
      <c r="L6" s="397"/>
      <c r="N6" s="169" t="s">
        <v>398</v>
      </c>
      <c r="O6" s="170">
        <v>4</v>
      </c>
    </row>
    <row r="7" spans="2:15" ht="14.25" customHeight="1">
      <c r="B7" s="54"/>
      <c r="C7" s="55" t="str">
        <f>'Sprache SoWS'!B7</f>
        <v>NPA:</v>
      </c>
      <c r="D7" s="194"/>
      <c r="E7" s="55" t="str">
        <f>'Sprache SoWS'!B8</f>
        <v>Lieu:</v>
      </c>
      <c r="F7" s="398"/>
      <c r="G7" s="399"/>
      <c r="H7" s="399"/>
      <c r="I7" s="399"/>
      <c r="J7" s="399"/>
      <c r="K7" s="399"/>
      <c r="L7" s="400"/>
      <c r="N7" s="23"/>
      <c r="O7" s="171">
        <v>5</v>
      </c>
    </row>
    <row r="8" spans="2:15" ht="6" customHeight="1">
      <c r="B8" s="3"/>
      <c r="C8" s="3"/>
      <c r="D8" s="3"/>
      <c r="E8" s="3"/>
      <c r="F8" s="3"/>
      <c r="G8" s="3"/>
      <c r="H8" s="3"/>
      <c r="I8" s="3"/>
      <c r="J8" s="3"/>
      <c r="K8" s="3"/>
      <c r="L8" s="3"/>
      <c r="M8" s="3"/>
      <c r="O8" s="142"/>
    </row>
    <row r="9" spans="2:15" ht="12" customHeight="1">
      <c r="B9" s="149" t="str">
        <f>'Sprache SoWS'!B9</f>
        <v>La justification de la protection thermique estivale se base sur la déclaration du requérant. </v>
      </c>
      <c r="C9" s="149"/>
      <c r="D9" s="149"/>
      <c r="E9" s="149"/>
      <c r="F9" s="149"/>
      <c r="G9" s="149"/>
      <c r="H9" s="149"/>
      <c r="I9" s="149"/>
      <c r="J9" s="149"/>
      <c r="K9" s="149"/>
      <c r="L9" s="149"/>
      <c r="M9" s="149"/>
      <c r="O9" s="142"/>
    </row>
    <row r="10" spans="2:13" ht="12" customHeight="1">
      <c r="B10" s="382" t="str">
        <f>'Sprache SoWS'!B10</f>
        <v>L'office de certification peut, lors du contrôle du dossier ou lors des visites de chantier, demander des justificatifs détaillés.</v>
      </c>
      <c r="C10" s="382"/>
      <c r="D10" s="382"/>
      <c r="E10" s="382"/>
      <c r="F10" s="382"/>
      <c r="G10" s="382"/>
      <c r="H10" s="382"/>
      <c r="I10" s="382"/>
      <c r="J10" s="382"/>
      <c r="K10" s="382"/>
      <c r="L10" s="382"/>
      <c r="M10" s="382"/>
    </row>
    <row r="11" spans="2:13" ht="12" customHeight="1">
      <c r="B11" s="382" t="str">
        <f>'Sprache SoWS'!B11</f>
        <v>La part vitrée se rapporte toujours à la surface de la façade (PAS à la surface de référence énergétique).</v>
      </c>
      <c r="C11" s="382"/>
      <c r="D11" s="382"/>
      <c r="E11" s="382"/>
      <c r="F11" s="382"/>
      <c r="G11" s="382"/>
      <c r="H11" s="382"/>
      <c r="I11" s="382"/>
      <c r="J11" s="382"/>
      <c r="K11" s="382"/>
      <c r="L11" s="382"/>
      <c r="M11" s="382"/>
    </row>
    <row r="12" spans="2:13" ht="12" customHeight="1">
      <c r="B12" s="382" t="str">
        <f>'Sprache SoWS'!B12</f>
        <v>Les surfaces vitrées sont inférieures aux surfaces de fenêtres (déduction des cadres).</v>
      </c>
      <c r="C12" s="382"/>
      <c r="D12" s="382"/>
      <c r="E12" s="382"/>
      <c r="F12" s="382"/>
      <c r="G12" s="382"/>
      <c r="H12" s="382"/>
      <c r="I12" s="382"/>
      <c r="J12" s="382"/>
      <c r="K12" s="382"/>
      <c r="L12" s="382"/>
      <c r="M12" s="382"/>
    </row>
    <row r="13" spans="2:13" ht="6.75" customHeight="1">
      <c r="B13" s="4"/>
      <c r="C13" s="4"/>
      <c r="D13" s="4"/>
      <c r="E13" s="4"/>
      <c r="F13" s="4"/>
      <c r="G13" s="4"/>
      <c r="H13" s="4"/>
      <c r="I13" s="4"/>
      <c r="J13" s="4"/>
      <c r="K13" s="4"/>
      <c r="L13" s="4"/>
      <c r="M13" s="4"/>
    </row>
    <row r="14" spans="2:13" ht="25.5" customHeight="1">
      <c r="B14" s="383" t="str">
        <f>'Sprache SoWS'!B13</f>
        <v>Variante 1: Justification globale pour des cas standard: habitation, bureau (individuel ou paysagé), 
salle de réunion et dépôt (sans refroidissement)</v>
      </c>
      <c r="C14" s="383"/>
      <c r="D14" s="383"/>
      <c r="E14" s="383"/>
      <c r="F14" s="383"/>
      <c r="G14" s="383"/>
      <c r="H14" s="383"/>
      <c r="I14" s="383"/>
      <c r="J14" s="383"/>
      <c r="K14" s="383"/>
      <c r="L14" s="383"/>
      <c r="M14" s="4"/>
    </row>
    <row r="15" spans="1:22" s="17" customFormat="1" ht="12.75" customHeight="1">
      <c r="A15" s="37"/>
      <c r="B15" s="386" t="str">
        <f>'Sprache SoWS'!B14</f>
        <v>La justification globale est valable pour les zones dans lesquelles les exigences suivantes sont respectées pour tous les locaux:</v>
      </c>
      <c r="C15" s="387"/>
      <c r="D15" s="387"/>
      <c r="E15" s="387"/>
      <c r="F15" s="387"/>
      <c r="G15" s="387"/>
      <c r="H15" s="387"/>
      <c r="I15" s="387"/>
      <c r="J15" s="387"/>
      <c r="K15" s="387"/>
      <c r="L15" s="388"/>
      <c r="M15" s="192"/>
      <c r="N15" s="26" t="str">
        <f>'Sprache SoWS'!B46</f>
        <v>n.a.</v>
      </c>
      <c r="O15" s="27"/>
      <c r="P15" s="27"/>
      <c r="Q15" s="27"/>
      <c r="R15" s="27"/>
      <c r="S15" s="27"/>
      <c r="T15" s="27"/>
      <c r="U15" s="27"/>
      <c r="V15" s="27"/>
    </row>
    <row r="16" spans="1:14" ht="12" customHeight="1">
      <c r="A16" s="36" t="s">
        <v>219</v>
      </c>
      <c r="B16" s="379" t="str">
        <f>'Sprache SoWS'!B15</f>
        <v>- pas de lanterneau;</v>
      </c>
      <c r="C16" s="380"/>
      <c r="D16" s="380"/>
      <c r="E16" s="380"/>
      <c r="F16" s="380"/>
      <c r="G16" s="380"/>
      <c r="H16" s="380"/>
      <c r="I16" s="380"/>
      <c r="J16" s="380"/>
      <c r="K16" s="380"/>
      <c r="L16" s="381"/>
      <c r="M16" s="193"/>
      <c r="N16" s="28" t="str">
        <f>'Sprache SoWS'!B47</f>
        <v>oui</v>
      </c>
    </row>
    <row r="17" spans="1:14" ht="12" customHeight="1">
      <c r="A17" s="36" t="s">
        <v>220</v>
      </c>
      <c r="B17" s="379" t="str">
        <f>'Sprache SoWS'!B16</f>
        <v>- protection solaire mobile extérieure: volet roulant ou store à lamelles;</v>
      </c>
      <c r="C17" s="380"/>
      <c r="D17" s="380"/>
      <c r="E17" s="380"/>
      <c r="F17" s="380"/>
      <c r="G17" s="380"/>
      <c r="H17" s="380"/>
      <c r="I17" s="380"/>
      <c r="J17" s="380"/>
      <c r="K17" s="380"/>
      <c r="L17" s="381"/>
      <c r="M17" s="193"/>
      <c r="N17" s="28" t="str">
        <f>'Sprache SoWS'!B48</f>
        <v>non</v>
      </c>
    </row>
    <row r="18" spans="1:14" ht="12" customHeight="1">
      <c r="A18" s="36" t="s">
        <v>221</v>
      </c>
      <c r="B18" s="379" t="str">
        <f>'Sprache SoWS'!B17</f>
        <v>- rafraîchissement nocturne par les fenêtres;</v>
      </c>
      <c r="C18" s="380"/>
      <c r="D18" s="380"/>
      <c r="E18" s="380"/>
      <c r="F18" s="380"/>
      <c r="G18" s="380"/>
      <c r="H18" s="380"/>
      <c r="I18" s="380"/>
      <c r="J18" s="380"/>
      <c r="K18" s="380"/>
      <c r="L18" s="381"/>
      <c r="M18" s="193"/>
      <c r="N18" s="29" t="str">
        <f>'Sprache SoWS'!B49</f>
        <v>oui</v>
      </c>
    </row>
    <row r="19" spans="1:22" ht="12" customHeight="1">
      <c r="A19" s="36" t="s">
        <v>222</v>
      </c>
      <c r="B19" s="368" t="str">
        <f>'Sprache SoWS'!B18</f>
        <v>- charges internes pas plus élevées que la valeur standard du cahier technique SIA 2024.</v>
      </c>
      <c r="C19" s="369"/>
      <c r="D19" s="369"/>
      <c r="E19" s="369"/>
      <c r="F19" s="369"/>
      <c r="G19" s="369"/>
      <c r="H19" s="369"/>
      <c r="I19" s="369"/>
      <c r="J19" s="369"/>
      <c r="K19" s="369"/>
      <c r="L19" s="370"/>
      <c r="M19" s="43"/>
      <c r="S19" s="146" t="s">
        <v>375</v>
      </c>
      <c r="T19" s="147"/>
      <c r="U19" s="147"/>
      <c r="V19" s="148"/>
    </row>
    <row r="20" spans="2:22" ht="12.75" customHeight="1">
      <c r="B20" s="405" t="str">
        <f>'Sprache SoWS'!B31</f>
        <v>  Zone     </v>
      </c>
      <c r="C20" s="406"/>
      <c r="D20" s="406"/>
      <c r="E20" s="406"/>
      <c r="F20" s="406"/>
      <c r="G20" s="406"/>
      <c r="H20" s="407"/>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Les locaux de cette zone satisfont-ils les critères?</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74" t="str">
        <f>'Sprache SoWS'!B21</f>
        <v>Habitation individuelle ou collective avec plafond en béton apparent à &gt;80%:
- 1 façade et taux de surface vitrée &lt;70%</v>
      </c>
      <c r="C22" s="375"/>
      <c r="D22" s="375"/>
      <c r="E22" s="375"/>
      <c r="F22" s="375"/>
      <c r="G22" s="375"/>
      <c r="H22" s="376"/>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74" t="str">
        <f>'Sprache SoWS'!B22</f>
        <v>Habitation individuelle ou collective avec plafond en béton apparent à &gt;80%:
- pièce d'angle et taux de surface vitrée de chaque façade &lt;50%</v>
      </c>
      <c r="C23" s="375"/>
      <c r="D23" s="375"/>
      <c r="E23" s="375"/>
      <c r="F23" s="375"/>
      <c r="G23" s="375"/>
      <c r="H23" s="376"/>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74" t="str">
        <f>'Sprache SoWS'!B23</f>
        <v>Habitation individuelle ou collective avec dalle en bois:
- chape ciment d'au moins 6 cm d'épaisseur;
- taux de surface vitrée  &lt;40%</v>
      </c>
      <c r="C24" s="375"/>
      <c r="D24" s="375"/>
      <c r="E24" s="375"/>
      <c r="F24" s="375"/>
      <c r="G24" s="375"/>
      <c r="H24" s="376"/>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74" t="str">
        <f>'Sprache SoWS'!B24</f>
        <v>Habitation individuelle ou collective, pièce orientée au sud avec 1 façade:
- ombrage par un balcon d'au moins 1 m de profondeur;
- dalle béton ou chape ciment d'au moins 6 cm d'épaisseur;</v>
      </c>
      <c r="C25" s="375"/>
      <c r="D25" s="375"/>
      <c r="E25" s="375"/>
      <c r="F25" s="375"/>
      <c r="G25" s="375"/>
      <c r="H25" s="376"/>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74" t="str">
        <f>'Sprache SoWS'!B25</f>
        <v>Bureau (individuel ou paysagé), salle de réunion avec 1 façade:
- plafond en béton apparent à &gt;80%:
- taux de surface vitrée &lt;50% et régulation automatique des protections solaires</v>
      </c>
      <c r="C26" s="375"/>
      <c r="D26" s="375"/>
      <c r="E26" s="375"/>
      <c r="F26" s="375"/>
      <c r="G26" s="375"/>
      <c r="H26" s="376"/>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74" t="str">
        <f>'Sprache SoWS'!B26</f>
        <v>Dépôt avec faibles charges internes</v>
      </c>
      <c r="C27" s="375"/>
      <c r="D27" s="375"/>
      <c r="E27" s="375"/>
      <c r="F27" s="375"/>
      <c r="G27" s="375"/>
      <c r="H27" s="376"/>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89" t="str">
        <f>'Sprache SoWS'!B27</f>
        <v>"n.a":  non applicable. Un tel type de local n'existe pas.
"oui":  Il y a un local de ce type et tous les critères sont remplis.
"non": Il y a un local de ce type mais tous les critères ne sont pas remplis (p.ex. taux de surface vitrée trop élevé)</v>
      </c>
      <c r="C28" s="390"/>
      <c r="D28" s="390"/>
      <c r="E28" s="390"/>
      <c r="F28" s="390"/>
      <c r="G28" s="390"/>
      <c r="H28" s="390"/>
      <c r="I28" s="390"/>
      <c r="J28" s="390"/>
      <c r="K28" s="390"/>
      <c r="L28" s="391"/>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Variante 2: justification externe des critères selon SIA 382/1 (sans refroidissement)</v>
      </c>
      <c r="C30" s="3"/>
      <c r="D30" s="3"/>
      <c r="E30" s="3"/>
      <c r="F30" s="3"/>
      <c r="G30" s="3"/>
      <c r="H30" s="3"/>
      <c r="I30" s="3"/>
      <c r="J30" s="3"/>
      <c r="K30" s="3"/>
      <c r="L30" s="3"/>
      <c r="M30" s="3"/>
      <c r="N30" s="26" t="str">
        <f>'Sprache SoWS'!B49</f>
        <v>oui</v>
      </c>
    </row>
    <row r="31" spans="2:14" ht="14.25" customHeight="1">
      <c r="B31" s="3" t="str">
        <f>'Sprache SoWS'!B29</f>
        <v>Le respect de ces critères est décrit et documenté en annexe.</v>
      </c>
      <c r="C31" s="3"/>
      <c r="D31" s="3"/>
      <c r="E31" s="3"/>
      <c r="F31" s="3"/>
      <c r="G31" s="3"/>
      <c r="H31" s="3"/>
      <c r="I31" s="3"/>
      <c r="J31" s="3"/>
      <c r="K31" s="3"/>
      <c r="L31" s="3"/>
      <c r="M31" s="3"/>
      <c r="N31" s="29" t="str">
        <f>'Sprache SoWS'!B50</f>
        <v>non</v>
      </c>
    </row>
    <row r="32" spans="2:17" ht="23.25" customHeight="1">
      <c r="B32" s="38" t="str">
        <f>'Sprache SoWS'!B30</f>
        <v>SIA 382/1 chiffre</v>
      </c>
      <c r="C32" s="404" t="str">
        <f>'Sprache SoWS'!B31</f>
        <v>  Zone     </v>
      </c>
      <c r="D32" s="402"/>
      <c r="E32" s="402"/>
      <c r="F32" s="402"/>
      <c r="G32" s="402"/>
      <c r="H32" s="403"/>
      <c r="I32" s="15">
        <v>1</v>
      </c>
      <c r="J32" s="15">
        <v>2</v>
      </c>
      <c r="K32" s="15">
        <v>3</v>
      </c>
      <c r="L32" s="16">
        <v>4</v>
      </c>
      <c r="M32" s="26"/>
      <c r="N32" s="197">
        <v>1</v>
      </c>
      <c r="O32" s="5">
        <v>2</v>
      </c>
      <c r="P32" s="5">
        <v>3</v>
      </c>
      <c r="Q32" s="6">
        <v>4</v>
      </c>
    </row>
    <row r="33" spans="1:17" ht="15.75" customHeight="1">
      <c r="A33" s="36" t="s">
        <v>229</v>
      </c>
      <c r="B33" s="35" t="str">
        <f>'Sprache SoWS'!B32</f>
        <v>ch. 2.1.3</v>
      </c>
      <c r="C33" s="385" t="str">
        <f>'Sprache SoWS'!B33</f>
        <v>Les exigences de protection solaire sont remplies.</v>
      </c>
      <c r="D33" s="375"/>
      <c r="E33" s="375"/>
      <c r="F33" s="375"/>
      <c r="G33" s="375"/>
      <c r="H33" s="375"/>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ch. 2.1.4</v>
      </c>
      <c r="C34" s="377" t="str">
        <f>'Sprache SoWS'!B35</f>
        <v>Les exigences de capacité thermique sont remplies. Calcul selon SIA 382/1, annexe E (www.energycodes.ch).</v>
      </c>
      <c r="D34" s="378"/>
      <c r="E34" s="378"/>
      <c r="F34" s="378"/>
      <c r="G34" s="378"/>
      <c r="H34" s="378"/>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ch. 4.4.3</v>
      </c>
      <c r="C35" s="377" t="str">
        <f>'Sprache SoWS'!B37</f>
        <v>Les charges internes sont suffisamment basses pour être évacués par l'aération par les fenêtres.</v>
      </c>
      <c r="D35" s="378"/>
      <c r="E35" s="378"/>
      <c r="F35" s="378"/>
      <c r="G35" s="378"/>
      <c r="H35" s="378"/>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Remarques concernant la justification externe (manière, annexes, par ex. critères de choix selon aide à l'utilisation):</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371"/>
      <c r="C37" s="372"/>
      <c r="D37" s="372"/>
      <c r="E37" s="372"/>
      <c r="F37" s="372"/>
      <c r="G37" s="372"/>
      <c r="H37" s="372"/>
      <c r="I37" s="372"/>
      <c r="J37" s="372"/>
      <c r="K37" s="372"/>
      <c r="L37" s="373"/>
      <c r="M37" s="29"/>
    </row>
    <row r="38" spans="2:13" ht="6.75" customHeight="1">
      <c r="B38" s="3"/>
      <c r="C38" s="3"/>
      <c r="D38" s="3"/>
      <c r="E38" s="3"/>
      <c r="F38" s="3"/>
      <c r="G38" s="3"/>
      <c r="H38" s="3"/>
      <c r="I38" s="3"/>
      <c r="J38" s="3"/>
      <c r="K38" s="3"/>
      <c r="L38" s="3"/>
      <c r="M38" s="3"/>
    </row>
    <row r="39" spans="2:13" ht="12.75">
      <c r="B39" s="30" t="str">
        <f>'Sprache SoWS'!B39</f>
        <v>Variante 3: calcul selon SIA 380/4 Climatisation</v>
      </c>
      <c r="C39" s="3"/>
      <c r="D39" s="3"/>
      <c r="E39" s="3"/>
      <c r="F39" s="3"/>
      <c r="G39" s="3"/>
      <c r="H39" s="3"/>
      <c r="I39" s="3"/>
      <c r="J39" s="3"/>
      <c r="K39" s="3"/>
      <c r="L39" s="3"/>
      <c r="M39" s="3"/>
    </row>
    <row r="40" spans="2:17" ht="12.75" customHeight="1">
      <c r="B40" s="401" t="str">
        <f>'Sprache SoWS'!B40</f>
        <v>  Zone</v>
      </c>
      <c r="C40" s="402"/>
      <c r="D40" s="402"/>
      <c r="E40" s="402"/>
      <c r="F40" s="402"/>
      <c r="G40" s="402"/>
      <c r="H40" s="403"/>
      <c r="I40" s="15">
        <v>1</v>
      </c>
      <c r="J40" s="15">
        <v>2</v>
      </c>
      <c r="K40" s="15">
        <v>3</v>
      </c>
      <c r="L40" s="16">
        <v>4</v>
      </c>
      <c r="M40" s="47"/>
      <c r="N40" s="20">
        <v>1</v>
      </c>
      <c r="O40" s="5">
        <v>2</v>
      </c>
      <c r="P40" s="5">
        <v>3</v>
      </c>
      <c r="Q40" s="6">
        <v>4</v>
      </c>
    </row>
    <row r="41" spans="1:17" ht="36.75" customHeight="1">
      <c r="A41" s="36" t="s">
        <v>233</v>
      </c>
      <c r="B41" s="408" t="str">
        <f>'Sprache SoWS'!B41</f>
        <v>Les températures de l'air intérieur en été sont calculées selon SIA 382/1 chiffre 4.4.4. La courbe limite, sans refroidissement, est dépassée moins de 100 h.</v>
      </c>
      <c r="C41" s="409"/>
      <c r="D41" s="409"/>
      <c r="E41" s="409"/>
      <c r="F41" s="409"/>
      <c r="G41" s="409"/>
      <c r="H41" s="410"/>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411" t="str">
        <f>'Sprache SoWS'!B42</f>
        <v>La zone est refroidie et les besoins en énergie sont calculés. 
Il n'y a aucune température trop élevée en été.</v>
      </c>
      <c r="C42" s="412"/>
      <c r="D42" s="412"/>
      <c r="E42" s="412"/>
      <c r="F42" s="412"/>
      <c r="G42" s="412"/>
      <c r="H42" s="413"/>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414" t="str">
        <f>'Sprache SoWS'!B45</f>
        <v>Selon cette déclaration, les exigences pour la protection thermique estivale sont remplies.</v>
      </c>
      <c r="C45" s="415"/>
      <c r="D45" s="415"/>
      <c r="E45" s="415"/>
      <c r="F45" s="415"/>
      <c r="G45" s="415"/>
      <c r="H45" s="416"/>
      <c r="I45" s="39" t="str">
        <f>IF(N45,$N30,$N31)</f>
        <v>non</v>
      </c>
      <c r="J45" s="39" t="str">
        <f>IF(O45,$N30,$N31)</f>
        <v>non</v>
      </c>
      <c r="K45" s="39" t="str">
        <f>IF(P45,$N30,$N31)</f>
        <v>non</v>
      </c>
      <c r="L45" s="39" t="str">
        <f>IF(Q45,$N30,$N31)</f>
        <v>non</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A8" sheet="1" objects="1" scenarios="1"/>
  <mergeCells count="30">
    <mergeCell ref="B40:H40"/>
    <mergeCell ref="C32:H32"/>
    <mergeCell ref="B20:H20"/>
    <mergeCell ref="B41:H41"/>
    <mergeCell ref="B42:H42"/>
    <mergeCell ref="B45:H45"/>
    <mergeCell ref="K2:L2"/>
    <mergeCell ref="C33:H33"/>
    <mergeCell ref="B15:L15"/>
    <mergeCell ref="B28:L28"/>
    <mergeCell ref="B26:H26"/>
    <mergeCell ref="B27:H27"/>
    <mergeCell ref="B25:H25"/>
    <mergeCell ref="D5:L5"/>
    <mergeCell ref="D6:L6"/>
    <mergeCell ref="F7:L7"/>
    <mergeCell ref="B18:L18"/>
    <mergeCell ref="B12:M12"/>
    <mergeCell ref="B16:L16"/>
    <mergeCell ref="B17:L17"/>
    <mergeCell ref="B11:M11"/>
    <mergeCell ref="B10:M10"/>
    <mergeCell ref="B14:L14"/>
    <mergeCell ref="B19:L19"/>
    <mergeCell ref="B37:L37"/>
    <mergeCell ref="B23:H23"/>
    <mergeCell ref="B24:H24"/>
    <mergeCell ref="B22:H22"/>
    <mergeCell ref="C34:H34"/>
    <mergeCell ref="C35:H3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A1" sqref="A1"/>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 2016, à utilier jusqu'au 31.12.2016 au plus tard</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
      <c r="A2" s="277"/>
      <c r="B2" s="282" t="str">
        <f>'Sprache SoWS'!B51</f>
        <v>Protection thermique estivale dans le standard MINERGIE®</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
      <c r="A3" s="277"/>
      <c r="B3" s="282" t="str">
        <f>'Sprache SoWS'!B52</f>
        <v>pour justificatif MINERGIE®/-P®/-A® </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
      <c r="A4" s="277"/>
      <c r="B4" s="283" t="str">
        <f>'Sprache SoWS'!B53</f>
        <v>Justification d'après des critères selon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Objet:</v>
      </c>
      <c r="D6" s="425"/>
      <c r="E6" s="425"/>
      <c r="F6" s="425"/>
      <c r="G6" s="425"/>
      <c r="H6" s="425"/>
      <c r="I6" s="425"/>
      <c r="J6" s="425"/>
      <c r="K6" s="425"/>
      <c r="L6" s="426"/>
      <c r="M6" s="278"/>
      <c r="N6" s="201"/>
      <c r="O6" s="202" t="str">
        <f>'Sprache SoWS'!B49</f>
        <v>oui</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Rue, n°:</v>
      </c>
      <c r="D7" s="427"/>
      <c r="E7" s="428"/>
      <c r="F7" s="428"/>
      <c r="G7" s="428"/>
      <c r="H7" s="428"/>
      <c r="I7" s="428"/>
      <c r="J7" s="428"/>
      <c r="K7" s="428"/>
      <c r="L7" s="429"/>
      <c r="M7" s="278"/>
      <c r="N7" s="201"/>
      <c r="O7" s="203" t="str">
        <f>'Sprache SoWS'!B48</f>
        <v>non</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NPA:</v>
      </c>
      <c r="D8" s="194"/>
      <c r="E8" s="312" t="str">
        <f>'Sprache SoWS'!B57</f>
        <v>Lieu:</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oui</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non</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Coefficient g maximal des fenêtres en façade selon SIA 382/1, chiffres 2.1.3.1 à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Local critique</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Façade 1: orientation</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Réfléchissement de façades voisines (si N, NE ou NW)</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Longueur de la façade (seulement local d'angle)</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Surface de la façade</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Surface vitrée</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Taux de surface vitrée</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Coefficient g max. (vitrage + protection solaire)</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Coefficient g effectif (vitrage + protection solaire)</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Façade 2 (seulement local d'angle): orientation</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Réfléchissement de façades voisines (si N, NE ou NW)</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Longueur de la façade (seulement local d'angle)</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Surface de la façade</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Surface vitrée</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Taux de surface vitrée</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Coefficient g max. (vitrage + protection solaire)</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Coefficient g effectif (vitrage + protection solaire)</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Coefficient g maximal des lanterneaux selon SIA 382/1, chiffre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Local critique</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Surface de toiture</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Surface vitrée</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Taux de surface vitrée</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Coefficient g max. (vitrage + protection solaire)</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Coefficient g effectif (vitrage + protection solaire)</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Local avec disposition part. des surfaces vitrées, SIA 382/1, chiffre 2.1.3.5. (tous les 3 critères de répondre)</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      Aucun local n'a une façade opposée (à moins de 10 m).
ou  Taux de surface vitrée de la façade N, NE ou NW &lt;10%.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      Aucun local n'a 3 façades. 
ou  Taux de surface vitrée de la 3e façade &lt;10%.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Aucun local n'a à la fois vitrages en façade et lanterneaux</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Résistance au vent des dispositifs de protection solaire, SIA 382/1, chiffre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Les dispositifs de protection solaire peuvent rester en position déployée jusqu'à une vitesse du vent de 75 km/h</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Capacité thermique, SIA 382/1, chiffre 2.1.4 (seulement 1 des 3 critères choisis, d'autres laisser vide)</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Tous les locaux ont un plafond en béton apparent à &gt;80%</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La capacité thermique effective rapportée à la surface nette de plancher est &gt;30 Wh/(m²·K). 
(Calcul selon SIA 382/1, annexe E)</v>
      </c>
      <c r="C44" s="418"/>
      <c r="D44" s="418"/>
      <c r="E44" s="418"/>
      <c r="F44" s="418"/>
      <c r="G44" s="418"/>
      <c r="H44" s="419"/>
      <c r="I44" s="80"/>
      <c r="J44" s="80"/>
      <c r="K44" s="80"/>
      <c r="L44" s="104"/>
      <c r="M44" s="75">
        <f>IF(Z64,V65,"")</f>
      </c>
      <c r="N44" s="200"/>
      <c r="O44" s="212" t="str">
        <f>'Sprache SoWS'!B102</f>
        <v>Longueur manque</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Seul. logements: chape ciment d'au moins 6 cm d'épaisseur</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Charges thermique internes et aération par les fenêtres,SIA 382/1,chiffre 4.4.3(soit en C36 à C38 ou C39 choisir)</v>
      </c>
      <c r="C46" s="260"/>
      <c r="D46" s="260"/>
      <c r="E46" s="260"/>
      <c r="F46" s="260"/>
      <c r="G46" s="260"/>
      <c r="H46" s="260"/>
      <c r="I46" s="260"/>
      <c r="J46" s="260"/>
      <c r="K46" s="260"/>
      <c r="L46" s="260"/>
      <c r="M46" s="289"/>
      <c r="N46" s="264"/>
      <c r="O46" s="216"/>
      <c r="P46" s="217"/>
      <c r="Q46" s="217"/>
      <c r="R46" s="217"/>
      <c r="S46" s="217"/>
      <c r="T46" s="217"/>
      <c r="U46" s="217"/>
      <c r="V46" s="267" t="str">
        <f>'Sprache SoWS'!B121</f>
        <v>Longueur manque</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Charges internes (cf. cahier technique SIA 2024)</v>
      </c>
      <c r="C47" s="295"/>
      <c r="D47" s="295"/>
      <c r="E47" s="295"/>
      <c r="F47" s="295"/>
      <c r="G47" s="120" t="s">
        <v>294</v>
      </c>
      <c r="H47" s="121" t="s">
        <v>295</v>
      </c>
      <c r="I47" s="159"/>
      <c r="J47" s="159"/>
      <c r="K47" s="159"/>
      <c r="L47" s="160"/>
      <c r="M47" s="107">
        <f>IF(Z67,V68,"")</f>
      </c>
      <c r="N47" s="220"/>
      <c r="O47" s="212" t="str">
        <f>'Sprache SoWS'!B105</f>
        <v>façade 1: Surface vitrée à grande </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Possibilité d'aération par les fenêtres</v>
      </c>
      <c r="C48" s="297"/>
      <c r="D48" s="297"/>
      <c r="E48" s="297"/>
      <c r="F48" s="297"/>
      <c r="G48" s="297"/>
      <c r="H48" s="297"/>
      <c r="I48" s="163"/>
      <c r="J48" s="163"/>
      <c r="K48" s="163"/>
      <c r="L48" s="164"/>
      <c r="M48" s="75">
        <f>IF(Z68,V69,"")</f>
      </c>
      <c r="N48" s="200"/>
      <c r="O48" s="219" t="str">
        <f>'Sprache SoWS'!B106</f>
        <v>façade 2: Surface vitrée à grande </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1.25">
      <c r="A49" s="286" t="s">
        <v>25</v>
      </c>
      <c r="B49" s="305" t="str">
        <f>'Sprache SoWS'!B97</f>
        <v>Refroidissement nécessaire</v>
      </c>
      <c r="C49" s="302"/>
      <c r="D49" s="302"/>
      <c r="E49" s="302"/>
      <c r="F49" s="302"/>
      <c r="G49" s="302"/>
      <c r="H49" s="302"/>
      <c r="I49" s="122">
        <f>IF(I47="","",R65)</f>
      </c>
      <c r="J49" s="122">
        <f>IF(J47="","",S65)</f>
      </c>
      <c r="K49" s="122">
        <f>IF(K47="","",T65)</f>
      </c>
      <c r="L49" s="122">
        <f>IF(L47="","",U65)</f>
      </c>
      <c r="M49" s="123"/>
      <c r="N49" s="200"/>
      <c r="O49" s="263" t="str">
        <f>'Sprache SoWS'!B107</f>
        <v>Surface de toiture</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Seul. logements, bureaux et salles de réunion: un rafraîchis- sement nocturne par l'ouverture des fenêtres est possible.</v>
      </c>
      <c r="C50" s="421"/>
      <c r="D50" s="421"/>
      <c r="E50" s="421"/>
      <c r="F50" s="421"/>
      <c r="G50" s="421"/>
      <c r="H50" s="422"/>
      <c r="I50" s="165"/>
      <c r="J50" s="165"/>
      <c r="K50" s="165"/>
      <c r="L50" s="166"/>
      <c r="M50" s="124"/>
      <c r="N50" s="200"/>
      <c r="O50" s="216"/>
      <c r="P50" s="217"/>
      <c r="Q50" s="217"/>
      <c r="R50" s="217"/>
      <c r="S50" s="217"/>
      <c r="T50" s="217"/>
      <c r="U50" s="217"/>
      <c r="V50" s="267" t="str">
        <f>'Sprache SoWS'!B122</f>
        <v>Surface vitrée à grande </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1.25">
      <c r="A51" s="286"/>
      <c r="B51" s="200"/>
      <c r="C51" s="200"/>
      <c r="D51" s="200"/>
      <c r="E51" s="200"/>
      <c r="F51" s="200"/>
      <c r="G51" s="200"/>
      <c r="H51" s="200"/>
      <c r="I51" s="200"/>
      <c r="J51" s="200"/>
      <c r="K51" s="200"/>
      <c r="L51" s="200"/>
      <c r="M51" s="287"/>
      <c r="N51" s="200"/>
      <c r="O51" s="212" t="str">
        <f>'Sprache SoWS'!B109</f>
        <v>Coeff. g à grande </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414" t="str">
        <f>'Sprache SoWS'!B100:B100</f>
        <v>Selon ces déclarations, les exigences de protection thermique estivale sont-elles remplies?</v>
      </c>
      <c r="C52" s="415"/>
      <c r="D52" s="415"/>
      <c r="E52" s="415"/>
      <c r="F52" s="415"/>
      <c r="G52" s="415"/>
      <c r="H52" s="415"/>
      <c r="I52" s="125" t="str">
        <f>IF(AND(I61:I66)=TRUE,$O6,$O7)</f>
        <v>non</v>
      </c>
      <c r="J52" s="39" t="str">
        <f>IF(AND(J61:J66)=TRUE,$O6,$O7)</f>
        <v>non</v>
      </c>
      <c r="K52" s="39" t="str">
        <f>IF(AND(K61:K66)=TRUE,$O6,$O7)</f>
        <v>non</v>
      </c>
      <c r="L52" s="40" t="str">
        <f>IF(AND(L61:L66)=TRUE,$O6,$O7)</f>
        <v>non</v>
      </c>
      <c r="M52" s="66"/>
      <c r="N52" s="200"/>
      <c r="O52" s="219" t="str">
        <f>'Sprache SoWS'!B110</f>
        <v>façade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1.25" hidden="1">
      <c r="N53" s="200"/>
      <c r="O53" s="219" t="str">
        <f>'Sprache SoWS'!B111</f>
        <v>toiture</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1.25" hidden="1">
      <c r="N54" s="200"/>
      <c r="O54" s="216"/>
      <c r="P54" s="217"/>
      <c r="Q54" s="217"/>
      <c r="R54" s="217"/>
      <c r="S54" s="217"/>
      <c r="T54" s="217"/>
      <c r="U54" s="217"/>
      <c r="V54" s="267" t="str">
        <f>'Sprache SoWS'!B123</f>
        <v>Coeff. g à grande </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1.25" hidden="1">
      <c r="N55" s="200"/>
      <c r="O55" s="212" t="str">
        <f>'Sprache SoWS'!B113</f>
        <v>Réfléchissement de façades nord manque</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1.25"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1.25" hidden="1">
      <c r="N57" s="200"/>
      <c r="O57" s="216"/>
      <c r="P57" s="217"/>
      <c r="Q57" s="217"/>
      <c r="R57" s="217"/>
      <c r="S57" s="217"/>
      <c r="T57" s="217"/>
      <c r="U57" s="217"/>
      <c r="V57" s="267" t="str">
        <f>'Sprache SoWS'!B124</f>
        <v>Réfléchissement manque</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1.25"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1.25" hidden="1">
      <c r="N59" s="200"/>
      <c r="O59" s="207" t="str">
        <f>'Sprache SoWS'!B117</f>
        <v>jour + nuit</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1.25" hidden="1">
      <c r="N60" s="200"/>
      <c r="O60" s="211" t="str">
        <f>'Sprache SoWS'!B118</f>
        <v>seul. jour</v>
      </c>
      <c r="P60" s="200"/>
      <c r="Q60" s="200"/>
      <c r="R60" s="219">
        <f>I48</f>
        <v>0</v>
      </c>
      <c r="S60" s="220">
        <f>J48</f>
        <v>0</v>
      </c>
      <c r="T60" s="220">
        <f>K48</f>
        <v>0</v>
      </c>
      <c r="U60" s="221">
        <f>L48</f>
        <v>0</v>
      </c>
      <c r="V60" s="200"/>
      <c r="W60" s="219">
        <v>1</v>
      </c>
      <c r="X60" s="213" t="str">
        <f>O59</f>
        <v>jour + nuit</v>
      </c>
      <c r="Y60" s="213" t="str">
        <f>O60</f>
        <v>seul. jour</v>
      </c>
      <c r="Z60" s="214" t="str">
        <f>O61</f>
        <v>aucune</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1.25" hidden="1">
      <c r="B61" s="60" t="str">
        <f>B11</f>
        <v>Coefficient g maximal des fenêtres en façade selon SIA 382/1, chiffres 2.1.3.1 à 2.1.3.3</v>
      </c>
      <c r="I61" s="105" t="b">
        <f>AND(I20&lt;=I19,I28&lt;=I27)</f>
        <v>1</v>
      </c>
      <c r="J61" s="105" t="b">
        <f>AND(J20&lt;=J19,J28&lt;=J27)</f>
        <v>1</v>
      </c>
      <c r="K61" s="105" t="b">
        <f>AND(K20&lt;=K19,K28&lt;=K27)</f>
        <v>1</v>
      </c>
      <c r="L61" s="105" t="b">
        <f>AND(L20&lt;=L19,L28&lt;=L27)</f>
        <v>1</v>
      </c>
      <c r="N61" s="200"/>
      <c r="O61" s="215" t="str">
        <f>'Sprache SoWS'!B119</f>
        <v>aucune</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1.25" hidden="1">
      <c r="B62" s="60" t="str">
        <f>B29</f>
        <v>Coefficient g maximal des lanterneaux selon SIA 382/1, chiffre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1.25" hidden="1">
      <c r="B63" s="60" t="str">
        <f>B36</f>
        <v>Local avec disposition part. des surfaces vitrées, SIA 382/1, chiffre 2.1.3.5. (tous les 3 critères de répondre)</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1.25" hidden="1">
      <c r="B64" s="60" t="str">
        <f>B40</f>
        <v>Résistance au vent des dispositifs de protection solaire, SIA 382/1, chiffre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1.25" hidden="1">
      <c r="B65" s="60" t="str">
        <f>B42</f>
        <v>Capacité thermique, SIA 382/1, chiffre 2.1.4 (seulement 1 des 3 critères choisis, d'autres laisser vide)</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1.25" hidden="1">
      <c r="B66" s="60" t="str">
        <f>B46</f>
        <v>Charges thermique internes et aération par les fenêtres,SIA 382/1,chiffre 4.4.3(soit en C36 à C38 ou C39 choisir)</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1.25"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1.25"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1.25"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1.25"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1.25"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1.25"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1.25"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1.25">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1.25">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1.25">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1.25">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1.25">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1.25">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1.25">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1.25">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1.25">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1.25">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1.25">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1.25">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1.25">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1.25">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1.25">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1.25">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1.25">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1.25">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1.25">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1.25">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1.25">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1.25">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1.25">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1.25">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1.25">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1.25">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1.25">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1.25">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1.25">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1.25">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1.25">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1.25">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1.25">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1.25">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1.25">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1.25">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1.25">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1.25">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1.25">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1.25">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1.25">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1.25">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1.25">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1.25">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1.25">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1.25">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1.25">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1.25">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1.25">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1.25">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1.25">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1.25">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1.25">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1.25">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1.25">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1.25">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1.25">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1.25">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1.25">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1.25">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1.25">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1.25">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1.25">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1.25">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1.25">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1.25">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1.25">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1.25">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1.25">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1.25">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1.25">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1.25">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1.25">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1.25">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1.25">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1.25">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1.25">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1.25">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1.25">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1.25">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1.25">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1.25">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1.25">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1.25">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1.25">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1.25">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1.25">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1.25">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1.25">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1.25">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1.25">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1.25">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1.25">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1.25">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1.25">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1.25">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1.25">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1.25">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1.25">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1.25">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1.25">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1.25">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1.25">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1.25">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1.25">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1.25">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1.25">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1.25">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1.25">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1.25">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1.25">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1.25">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1.25">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1.25">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1.25">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1.25">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1.25">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1.25">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1.25">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1.25">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1.25">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1.25">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1.25">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1.25">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1.25">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1.25">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1.25">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1.25">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1.25">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1.25">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1.25">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1.25">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1.25">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1.25">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1.25">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1.25">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1.25">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1.25">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1.25">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1.25">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1.25">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1.25">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1.25">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1.25">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1.25">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1.25">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1.25">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1.25">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1.25">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1.25">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1.25">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1.25">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1.25">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1.25">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1.25">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1.25">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1.25">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1.25">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1.25">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1.25">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1.25">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1.25">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1.25">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1.25">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1.25">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1.25">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1.25">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1.25">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1.25">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1.25">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1.25">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1.25">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1.25">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1.25">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1.25">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1.25">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1.25">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1.25">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1.25">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1.25">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1.25">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1.25">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1.25">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1.25">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1.25">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1.25">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1.25">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1.25">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1.25">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1.25">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1.25">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1.25">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1.25">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1.25">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1.25">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1.25">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1.25">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1.25">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1.25">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1.25">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1.25">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1.25">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1.25">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1.25">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1.25">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1.25">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1.25">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1.25">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1.25">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1.25">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1.25">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1.25">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1.25">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1.25">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1.25">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1.25">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1.25">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1.25">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1.25">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1.25">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1.25">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1.25">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1.25">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1.25">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1.25">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1.25">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1.25">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1.25">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1.25">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1.25">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1.25">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1.25">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1.25">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1.25">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1.25">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1.25">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1.25">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1.25">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1.25">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1.25">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1.25">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1.25">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1.25">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1.25">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1.25">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1.25">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1.25">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1.25">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1.25">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1.25">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1.25">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1.25">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1.25">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1.25">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1.25">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1.25">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1.25">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1.25">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1.25">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1.25">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1.25">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1.25">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1.25">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1.25">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1.25">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1.25">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1.25">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1.25">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1.25">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1.25">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1.25">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1.25">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1.25">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1.25">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1.25">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1.25">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1.25">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1.25">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1.25">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1.25">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1.25">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1.25">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1.25">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1.25">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1.25">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1.25">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1.25">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1.25">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1.25">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1.25">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1.25">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1.25">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1.25">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1.25">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1.25">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1.25">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1.25">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1.25">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1.25">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1.25">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1.25">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1.25">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1.25">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1.25">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1.25">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1.25">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1.25">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1.25">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1.25">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1.25">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1.25">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1.25">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1.25">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1.25">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1.25">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1.25">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1.25">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1.25">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1.25">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1.25">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1.25">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1.25">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1.25">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1.25">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1.25">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1.25">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1.25">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1.25">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1.25">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1.25">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1.25">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1.25">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1.25">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1.25">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1.25">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1.25">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1.25">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1.25">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1.25">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1.25">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1.25">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1.25">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1.25">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1.25">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1.25">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1.25">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1.25">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1.25">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1.25">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1.25">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1.25">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1.25">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1.25">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1.25">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1.25">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1.25">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1.25">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1.25">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1.25">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1.25">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1.25">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1.25">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1.25">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1.25">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1.25">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1.25">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1.25">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1.25">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1.25">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1.25">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1.25">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1.25">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1.25">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1.25">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1.25">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1.25">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1.25">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1.25">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1.25">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1.25">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1.25">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1.25">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1.25">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1.25">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1.25">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1.25">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1.25">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1.25">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1.25">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1.25">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1.25">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1.25">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1.25">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1.25">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1.25">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1.25">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1.25">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1.25">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1.25">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1.25">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1.25">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1.25">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1.25">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1.25">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1.25">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1.25">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1.25">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1.25">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1.25">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1.25">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1.25">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1.25">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1.25">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1.25">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1.25">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1.25">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1.25">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1.25">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1.25">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1.25">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1.25">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1.25">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1.25">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1.25">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1.25">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1.25">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1.25">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1.25">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1.25">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1.25">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1.25">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1.25">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1.25">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1.25">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1.25">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1.25">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1.25">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1.25">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1.25">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1.25">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1.25">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1.25">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1.25">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1.25">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1.25">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1.25">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1.25">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1.25">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1.25">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1.25">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1.25">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1.25">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1.25">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1.25">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1.25">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1.25">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1.25">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1.25">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1.25">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1.25">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1.25">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1.25">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1.25">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1.25">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1.25">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1.25">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1.25">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1.25">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1.25">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1.25">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1.25">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1.25">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1.25">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1.25">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1.25">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1.25">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1.25">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1.25">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1.25">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1.25">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1.25">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1.25">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1.25">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1.25">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1.25">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1.25">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1.25">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1.25">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1.25">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1.25">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1.25">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1.25">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1.25">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1.25">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1.25">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1.25">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1.25">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1.25">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1.25">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1.25">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7.25">
      <c r="A4" s="313"/>
      <c r="B4" s="315" t="s">
        <v>422</v>
      </c>
      <c r="C4" s="313"/>
      <c r="D4" s="313"/>
      <c r="E4" s="313"/>
      <c r="F4" s="313"/>
      <c r="G4" s="313"/>
      <c r="H4" s="313"/>
      <c r="I4" s="313"/>
      <c r="J4" s="313"/>
      <c r="K4" s="313"/>
      <c r="L4" s="313"/>
      <c r="M4" s="313"/>
      <c r="N4" s="313"/>
      <c r="O4" s="313"/>
    </row>
    <row r="5" spans="1:15" ht="41.2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1">
      <c r="A7" s="313"/>
      <c r="B7" s="316" t="s">
        <v>423</v>
      </c>
      <c r="C7" s="313"/>
      <c r="D7" s="313"/>
      <c r="E7" s="313"/>
      <c r="F7" s="313"/>
      <c r="G7" s="313"/>
      <c r="H7" s="313"/>
      <c r="I7" s="313"/>
      <c r="J7" s="313"/>
      <c r="K7" s="313"/>
      <c r="L7" s="313"/>
      <c r="M7" s="313"/>
      <c r="N7" s="313"/>
      <c r="O7" s="313"/>
    </row>
    <row r="8" spans="1:15" ht="33">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3.5">
      <c r="A10" s="313"/>
      <c r="B10" s="317" t="s">
        <v>425</v>
      </c>
      <c r="C10" s="313"/>
      <c r="D10" s="313"/>
      <c r="E10" s="313"/>
      <c r="F10" s="313"/>
      <c r="G10" s="313"/>
      <c r="H10" s="313"/>
      <c r="I10" s="313"/>
      <c r="J10" s="313"/>
      <c r="K10" s="313"/>
      <c r="L10" s="313"/>
      <c r="M10" s="313"/>
      <c r="N10" s="313"/>
      <c r="O10" s="313"/>
    </row>
    <row r="11" spans="1:15" ht="27">
      <c r="A11" s="313"/>
      <c r="B11" s="326" t="s">
        <v>315</v>
      </c>
      <c r="C11" s="313"/>
      <c r="D11" s="313"/>
      <c r="E11" s="313"/>
      <c r="F11" s="313"/>
      <c r="G11" s="313"/>
      <c r="H11" s="313"/>
      <c r="I11" s="313"/>
      <c r="J11" s="313"/>
      <c r="K11" s="313"/>
      <c r="L11" s="313"/>
      <c r="M11" s="313"/>
      <c r="N11" s="313"/>
      <c r="O11" s="313"/>
    </row>
    <row r="12" spans="1:15" ht="13.5">
      <c r="A12" s="313"/>
      <c r="B12" s="317" t="s">
        <v>426</v>
      </c>
      <c r="C12" s="313"/>
      <c r="D12" s="313"/>
      <c r="E12" s="313"/>
      <c r="F12" s="313"/>
      <c r="G12" s="313"/>
      <c r="H12" s="313"/>
      <c r="I12" s="313"/>
      <c r="J12" s="313"/>
      <c r="K12" s="313"/>
      <c r="L12" s="313"/>
      <c r="M12" s="313"/>
      <c r="N12" s="313"/>
      <c r="O12" s="313"/>
    </row>
    <row r="13" spans="1:15" ht="27">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7">
      <c r="A18" s="313"/>
      <c r="B18" s="315" t="s">
        <v>318</v>
      </c>
      <c r="C18" s="313"/>
      <c r="D18" s="313"/>
      <c r="E18" s="313"/>
      <c r="F18" s="313"/>
      <c r="G18" s="313"/>
      <c r="H18" s="313"/>
      <c r="I18" s="313"/>
      <c r="J18" s="313"/>
      <c r="K18" s="313"/>
      <c r="L18" s="313"/>
      <c r="M18" s="313"/>
      <c r="N18" s="313"/>
      <c r="O18" s="313"/>
    </row>
    <row r="19" spans="1:15" ht="54.75">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1">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1.2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3.5">
      <c r="A25" s="313"/>
      <c r="B25" s="317" t="s">
        <v>75</v>
      </c>
      <c r="C25" s="313"/>
      <c r="D25" s="313"/>
      <c r="E25" s="313"/>
      <c r="F25" s="313"/>
      <c r="G25" s="313"/>
      <c r="H25" s="313"/>
      <c r="I25" s="313"/>
      <c r="J25" s="313"/>
      <c r="K25" s="313"/>
      <c r="L25" s="313"/>
      <c r="M25" s="313"/>
      <c r="N25" s="313"/>
      <c r="O25" s="313"/>
    </row>
    <row r="26" spans="1:15" ht="27">
      <c r="A26" s="313"/>
      <c r="B26" s="318" t="s">
        <v>410</v>
      </c>
      <c r="C26" s="313"/>
      <c r="D26" s="313"/>
      <c r="E26" s="313"/>
      <c r="F26" s="313"/>
      <c r="G26" s="313"/>
      <c r="H26" s="313"/>
      <c r="I26" s="313"/>
      <c r="J26" s="313"/>
      <c r="K26" s="313"/>
      <c r="L26" s="313"/>
      <c r="M26" s="313"/>
      <c r="N26" s="313"/>
      <c r="O26" s="313"/>
    </row>
    <row r="27" spans="1:15" ht="13.5">
      <c r="A27" s="313"/>
      <c r="B27" s="317" t="s">
        <v>298</v>
      </c>
      <c r="C27" s="313"/>
      <c r="D27" s="313"/>
      <c r="E27" s="313"/>
      <c r="F27" s="313"/>
      <c r="G27" s="313"/>
      <c r="H27" s="313"/>
      <c r="I27" s="313"/>
      <c r="J27" s="313"/>
      <c r="K27" s="313"/>
      <c r="L27" s="313"/>
      <c r="M27" s="313"/>
      <c r="N27" s="313"/>
      <c r="O27" s="313"/>
    </row>
    <row r="28" spans="1:15" ht="13.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7">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3.5">
      <c r="A32" s="313"/>
      <c r="B32" s="317" t="s">
        <v>72</v>
      </c>
      <c r="C32" s="313"/>
      <c r="D32" s="313"/>
      <c r="E32" s="313"/>
      <c r="F32" s="313"/>
      <c r="G32" s="313"/>
      <c r="H32" s="313"/>
      <c r="I32" s="313"/>
      <c r="J32" s="313"/>
      <c r="K32" s="313"/>
      <c r="L32" s="313"/>
      <c r="M32" s="313"/>
      <c r="N32" s="313"/>
      <c r="O32" s="313"/>
    </row>
    <row r="33" spans="1:15" ht="13.5">
      <c r="A33" s="313"/>
      <c r="B33" s="319" t="s">
        <v>336</v>
      </c>
      <c r="C33" s="313"/>
      <c r="D33" s="313"/>
      <c r="E33" s="313"/>
      <c r="F33" s="313"/>
      <c r="G33" s="313"/>
      <c r="H33" s="313"/>
      <c r="I33" s="313"/>
      <c r="J33" s="313"/>
      <c r="K33" s="313"/>
      <c r="L33" s="313"/>
      <c r="M33" s="313"/>
      <c r="N33" s="313"/>
      <c r="O33" s="313"/>
    </row>
    <row r="34" spans="1:15" ht="13.5">
      <c r="A34" s="313"/>
      <c r="B34" s="317" t="s">
        <v>72</v>
      </c>
      <c r="C34" s="313"/>
      <c r="D34" s="313"/>
      <c r="E34" s="313"/>
      <c r="F34" s="313"/>
      <c r="G34" s="313"/>
      <c r="H34" s="313"/>
      <c r="I34" s="313"/>
      <c r="J34" s="313"/>
      <c r="K34" s="313"/>
      <c r="L34" s="313"/>
      <c r="M34" s="313"/>
      <c r="N34" s="313"/>
      <c r="O34" s="313"/>
    </row>
    <row r="35" spans="1:15" ht="13.5">
      <c r="A35" s="313"/>
      <c r="B35" s="355" t="s">
        <v>337</v>
      </c>
      <c r="C35" s="313"/>
      <c r="D35" s="313"/>
      <c r="E35" s="313"/>
      <c r="F35" s="313"/>
      <c r="G35" s="313"/>
      <c r="H35" s="313"/>
      <c r="I35" s="313"/>
      <c r="J35" s="313"/>
      <c r="K35" s="313"/>
      <c r="L35" s="313"/>
      <c r="M35" s="313"/>
      <c r="N35" s="313"/>
      <c r="O35" s="313"/>
    </row>
    <row r="36" spans="1:15" ht="27">
      <c r="A36" s="313"/>
      <c r="B36" s="350" t="s">
        <v>74</v>
      </c>
      <c r="C36" s="354"/>
      <c r="D36" s="313"/>
      <c r="E36" s="313"/>
      <c r="F36" s="313"/>
      <c r="G36" s="313"/>
      <c r="H36" s="313"/>
      <c r="I36" s="313"/>
      <c r="J36" s="313"/>
      <c r="K36" s="313"/>
      <c r="L36" s="313"/>
      <c r="M36" s="313"/>
      <c r="N36" s="313"/>
      <c r="O36" s="313"/>
    </row>
    <row r="37" spans="1:15" ht="13.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3.5">
      <c r="A39" s="313"/>
      <c r="B39" s="356" t="s">
        <v>300</v>
      </c>
      <c r="C39" s="313"/>
      <c r="D39" s="313"/>
      <c r="E39" s="313"/>
      <c r="F39" s="313"/>
      <c r="G39" s="313"/>
      <c r="H39" s="313"/>
      <c r="I39" s="313"/>
      <c r="J39" s="313"/>
      <c r="K39" s="313"/>
      <c r="L39" s="313"/>
      <c r="M39" s="313"/>
      <c r="N39" s="313"/>
      <c r="O39" s="313"/>
    </row>
    <row r="40" spans="1:15" ht="13.5">
      <c r="A40" s="313"/>
      <c r="B40" s="355" t="s">
        <v>339</v>
      </c>
      <c r="C40" s="313"/>
      <c r="D40" s="313"/>
      <c r="E40" s="313"/>
      <c r="F40" s="313"/>
      <c r="G40" s="313"/>
      <c r="H40" s="313"/>
      <c r="I40" s="313"/>
      <c r="J40" s="313"/>
      <c r="K40" s="313"/>
      <c r="L40" s="313"/>
      <c r="M40" s="313"/>
      <c r="N40" s="313"/>
      <c r="O40" s="313"/>
    </row>
    <row r="41" spans="1:15" ht="13.5">
      <c r="A41" s="313"/>
      <c r="B41" s="355" t="s">
        <v>340</v>
      </c>
      <c r="C41" s="313"/>
      <c r="D41" s="313"/>
      <c r="E41" s="313"/>
      <c r="F41" s="313"/>
      <c r="G41" s="313"/>
      <c r="H41" s="313"/>
      <c r="I41" s="313"/>
      <c r="J41" s="313"/>
      <c r="K41" s="313"/>
      <c r="L41" s="313"/>
      <c r="M41" s="313"/>
      <c r="N41" s="313"/>
      <c r="O41" s="313"/>
    </row>
    <row r="42" spans="1:15" ht="13.5">
      <c r="A42" s="313"/>
      <c r="B42" s="356" t="s">
        <v>70</v>
      </c>
      <c r="C42" s="313"/>
      <c r="D42" s="313"/>
      <c r="E42" s="313"/>
      <c r="F42" s="313"/>
      <c r="G42" s="313"/>
      <c r="H42" s="313"/>
      <c r="I42" s="313"/>
      <c r="J42" s="313"/>
      <c r="K42" s="313"/>
      <c r="L42" s="313"/>
      <c r="M42" s="313"/>
      <c r="N42" s="313"/>
      <c r="O42" s="313"/>
    </row>
    <row r="43" spans="1:15" ht="13.5">
      <c r="A43" s="313"/>
      <c r="B43" s="355" t="s">
        <v>339</v>
      </c>
      <c r="C43" s="313"/>
      <c r="D43" s="313"/>
      <c r="E43" s="313"/>
      <c r="F43" s="313"/>
      <c r="G43" s="313"/>
      <c r="H43" s="313"/>
      <c r="I43" s="313"/>
      <c r="J43" s="313"/>
      <c r="K43" s="313"/>
      <c r="L43" s="313"/>
      <c r="M43" s="313"/>
      <c r="N43" s="313"/>
      <c r="O43" s="313"/>
    </row>
    <row r="44" spans="1:15" ht="13.5">
      <c r="A44" s="313"/>
      <c r="B44" s="355" t="s">
        <v>69</v>
      </c>
      <c r="C44" s="313"/>
      <c r="D44" s="313"/>
      <c r="E44" s="313"/>
      <c r="F44" s="313"/>
      <c r="G44" s="313"/>
      <c r="H44" s="313"/>
      <c r="I44" s="313"/>
      <c r="J44" s="313"/>
      <c r="K44" s="313"/>
      <c r="L44" s="313"/>
      <c r="M44" s="313"/>
      <c r="N44" s="313"/>
      <c r="O44" s="313"/>
    </row>
    <row r="45" spans="1:15" ht="13.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7">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1">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7">
      <c r="A51" s="313"/>
      <c r="B51" s="320" t="s">
        <v>409</v>
      </c>
      <c r="C51" s="313"/>
      <c r="D51" s="313"/>
      <c r="E51" s="313"/>
      <c r="F51" s="313"/>
      <c r="G51" s="313"/>
      <c r="H51" s="313"/>
      <c r="I51" s="313"/>
      <c r="J51" s="313"/>
      <c r="K51" s="313"/>
      <c r="L51" s="313"/>
      <c r="M51" s="313"/>
      <c r="N51" s="313"/>
      <c r="O51" s="313"/>
    </row>
    <row r="52" spans="1:15" ht="13.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7.25">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7">
      <c r="A56" s="313"/>
      <c r="B56" s="315" t="s">
        <v>322</v>
      </c>
      <c r="C56" s="313"/>
      <c r="D56" s="313"/>
      <c r="E56" s="313"/>
      <c r="F56" s="313"/>
      <c r="G56" s="313"/>
      <c r="H56" s="313"/>
      <c r="I56" s="313"/>
      <c r="J56" s="313"/>
      <c r="K56" s="313"/>
      <c r="L56" s="313"/>
      <c r="M56" s="313"/>
      <c r="N56" s="313"/>
      <c r="O56" s="313"/>
    </row>
    <row r="57" spans="1:15" ht="27">
      <c r="A57" s="313"/>
      <c r="B57" s="315" t="s">
        <v>323</v>
      </c>
      <c r="C57" s="313"/>
      <c r="D57" s="313"/>
      <c r="E57" s="313"/>
      <c r="F57" s="313"/>
      <c r="G57" s="313"/>
      <c r="H57" s="313"/>
      <c r="I57" s="313"/>
      <c r="J57" s="313"/>
      <c r="K57" s="313"/>
      <c r="L57" s="313"/>
      <c r="M57" s="313"/>
      <c r="N57" s="313"/>
      <c r="O57" s="313"/>
    </row>
    <row r="58" spans="1:15" ht="27">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3.5">
      <c r="A61" s="313"/>
      <c r="B61" s="317" t="s">
        <v>304</v>
      </c>
      <c r="C61" s="313"/>
      <c r="D61" s="313"/>
      <c r="E61" s="313"/>
      <c r="F61" s="313"/>
      <c r="G61" s="313"/>
      <c r="H61" s="313"/>
      <c r="I61" s="313"/>
      <c r="J61" s="313"/>
      <c r="K61" s="313"/>
      <c r="L61" s="313"/>
      <c r="M61" s="313"/>
      <c r="N61" s="313"/>
      <c r="O61" s="313"/>
    </row>
    <row r="62" spans="1:15" ht="13.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4.75">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7.25">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0">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7">
      <c r="A71" s="313"/>
      <c r="B71" s="315" t="s">
        <v>327</v>
      </c>
      <c r="C71" s="313"/>
      <c r="D71" s="313"/>
      <c r="E71" s="313"/>
      <c r="F71" s="313"/>
      <c r="G71" s="313"/>
      <c r="H71" s="313"/>
      <c r="I71" s="313"/>
      <c r="J71" s="313"/>
      <c r="K71" s="313"/>
      <c r="L71" s="313"/>
      <c r="M71" s="313"/>
      <c r="N71" s="313"/>
      <c r="O71" s="313"/>
    </row>
    <row r="72" spans="1:15" ht="13.5">
      <c r="A72" s="313"/>
      <c r="B72" s="317" t="s">
        <v>307</v>
      </c>
      <c r="C72" s="313"/>
      <c r="D72" s="313"/>
      <c r="E72" s="313"/>
      <c r="F72" s="313"/>
      <c r="G72" s="313"/>
      <c r="H72" s="313"/>
      <c r="I72" s="313"/>
      <c r="J72" s="313"/>
      <c r="K72" s="313"/>
      <c r="L72" s="313"/>
      <c r="M72" s="313"/>
      <c r="N72" s="313"/>
      <c r="O72" s="313"/>
    </row>
    <row r="73" spans="1:15" ht="13.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7.25">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1.25">
      <c r="A77" s="313"/>
      <c r="B77" s="315" t="s">
        <v>328</v>
      </c>
      <c r="C77" s="313"/>
      <c r="D77" s="313"/>
      <c r="E77" s="313"/>
      <c r="F77" s="313"/>
      <c r="G77" s="313"/>
      <c r="H77" s="313"/>
      <c r="I77" s="313"/>
      <c r="J77" s="313"/>
      <c r="K77" s="313"/>
      <c r="L77" s="313"/>
      <c r="M77" s="313"/>
      <c r="N77" s="313"/>
      <c r="O77" s="313"/>
    </row>
    <row r="78" spans="1:15" ht="54.75">
      <c r="A78" s="313"/>
      <c r="B78" s="315" t="s">
        <v>329</v>
      </c>
      <c r="C78" s="313"/>
      <c r="D78" s="313"/>
      <c r="E78" s="313"/>
      <c r="F78" s="313"/>
      <c r="G78" s="313"/>
      <c r="H78" s="313"/>
      <c r="I78" s="313"/>
      <c r="J78" s="313"/>
      <c r="K78" s="313"/>
      <c r="L78" s="313"/>
      <c r="M78" s="313"/>
      <c r="N78" s="313"/>
      <c r="O78" s="313"/>
    </row>
    <row r="79" spans="1:15" ht="27">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3.5">
      <c r="A81" s="313"/>
      <c r="B81" s="317" t="s">
        <v>309</v>
      </c>
      <c r="C81" s="313"/>
      <c r="D81" s="313"/>
      <c r="E81" s="313"/>
      <c r="F81" s="313"/>
      <c r="G81" s="313"/>
      <c r="H81" s="313"/>
      <c r="I81" s="313"/>
      <c r="J81" s="313"/>
      <c r="K81" s="313"/>
      <c r="L81" s="313"/>
      <c r="M81" s="313"/>
      <c r="N81" s="313"/>
      <c r="O81" s="313"/>
    </row>
    <row r="82" spans="1:15" ht="13.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3.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1">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4.75">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7">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7.25">
      <c r="A96" s="313"/>
      <c r="B96" s="322" t="s">
        <v>314</v>
      </c>
      <c r="C96" s="313"/>
      <c r="D96" s="313"/>
      <c r="E96" s="313"/>
      <c r="F96" s="313"/>
      <c r="G96" s="313"/>
      <c r="H96" s="313"/>
      <c r="I96" s="313"/>
      <c r="J96" s="313"/>
      <c r="K96" s="313"/>
      <c r="L96" s="313"/>
      <c r="M96" s="313"/>
      <c r="N96" s="313"/>
      <c r="O96" s="313"/>
    </row>
    <row r="97" spans="1:15" ht="43.5">
      <c r="A97" s="313"/>
      <c r="B97" s="315" t="s">
        <v>335</v>
      </c>
      <c r="C97" s="313"/>
      <c r="D97" s="313"/>
      <c r="E97" s="313"/>
      <c r="F97" s="313"/>
      <c r="G97" s="313"/>
      <c r="H97" s="313"/>
      <c r="I97" s="313"/>
      <c r="J97" s="313"/>
      <c r="K97" s="313"/>
      <c r="L97" s="313"/>
      <c r="M97" s="313"/>
      <c r="N97" s="313"/>
      <c r="O97" s="313"/>
    </row>
    <row r="98" spans="1:15" ht="44.25">
      <c r="A98" s="313"/>
      <c r="B98" s="315" t="s">
        <v>334</v>
      </c>
      <c r="C98" s="313"/>
      <c r="D98" s="313"/>
      <c r="E98" s="313"/>
      <c r="F98" s="313"/>
      <c r="G98" s="313"/>
      <c r="H98" s="313"/>
      <c r="I98" s="313"/>
      <c r="J98" s="313"/>
      <c r="K98" s="313"/>
      <c r="L98" s="313"/>
      <c r="M98" s="313"/>
      <c r="N98" s="313"/>
      <c r="O98" s="313"/>
    </row>
    <row r="99" spans="1:15" ht="54.75">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
      <c r="A4" s="313"/>
      <c r="B4" s="327" t="s">
        <v>432</v>
      </c>
      <c r="C4" s="313"/>
      <c r="D4" s="313"/>
      <c r="E4" s="313"/>
      <c r="F4" s="313"/>
      <c r="G4" s="313"/>
      <c r="H4" s="313"/>
      <c r="I4" s="313"/>
      <c r="J4" s="313"/>
      <c r="K4" s="313"/>
      <c r="L4" s="313"/>
      <c r="M4" s="313"/>
      <c r="N4" s="313"/>
      <c r="O4" s="313"/>
      <c r="P4" s="313"/>
    </row>
    <row r="5" spans="1:16" ht="41.2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1">
      <c r="A7" s="313"/>
      <c r="B7" s="316" t="s">
        <v>434</v>
      </c>
      <c r="C7" s="313"/>
      <c r="D7" s="313"/>
      <c r="E7" s="313"/>
      <c r="F7" s="313"/>
      <c r="G7" s="313"/>
      <c r="H7" s="313"/>
      <c r="I7" s="313"/>
      <c r="J7" s="313"/>
      <c r="K7" s="313"/>
      <c r="L7" s="313"/>
      <c r="M7" s="313"/>
      <c r="N7" s="313"/>
      <c r="O7" s="313"/>
      <c r="P7" s="313"/>
    </row>
    <row r="8" spans="1:16" ht="30">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3.5">
      <c r="A10" s="313"/>
      <c r="B10" s="317" t="s">
        <v>436</v>
      </c>
      <c r="C10" s="313"/>
      <c r="D10" s="313"/>
      <c r="E10" s="313"/>
      <c r="F10" s="313"/>
      <c r="G10" s="313"/>
      <c r="H10" s="313"/>
      <c r="I10" s="313"/>
      <c r="J10" s="313"/>
      <c r="K10" s="313"/>
      <c r="L10" s="313"/>
      <c r="M10" s="313"/>
      <c r="N10" s="313"/>
      <c r="O10" s="313"/>
      <c r="P10" s="313"/>
    </row>
    <row r="11" spans="1:16" ht="41.25">
      <c r="A11" s="313"/>
      <c r="B11" s="315" t="s">
        <v>437</v>
      </c>
      <c r="C11" s="313"/>
      <c r="D11" s="313"/>
      <c r="E11" s="313"/>
      <c r="F11" s="313"/>
      <c r="G11" s="313"/>
      <c r="H11" s="313"/>
      <c r="I11" s="313"/>
      <c r="J11" s="313"/>
      <c r="K11" s="313"/>
      <c r="L11" s="313"/>
      <c r="M11" s="313"/>
      <c r="N11" s="313"/>
      <c r="O11" s="313"/>
      <c r="P11" s="313"/>
    </row>
    <row r="12" spans="1:16" ht="13.5">
      <c r="A12" s="313"/>
      <c r="B12" s="317" t="s">
        <v>438</v>
      </c>
      <c r="C12" s="313"/>
      <c r="D12" s="313"/>
      <c r="E12" s="313"/>
      <c r="F12" s="313"/>
      <c r="G12" s="313"/>
      <c r="H12" s="313"/>
      <c r="I12" s="313"/>
      <c r="J12" s="313"/>
      <c r="K12" s="313"/>
      <c r="L12" s="313"/>
      <c r="M12" s="313"/>
      <c r="N12" s="313"/>
      <c r="O12" s="313"/>
      <c r="P12" s="313"/>
    </row>
    <row r="13" spans="1:16" ht="27">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2.7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
      <c r="A18" s="313"/>
      <c r="B18" s="315" t="s">
        <v>443</v>
      </c>
      <c r="C18" s="313"/>
      <c r="D18" s="313"/>
      <c r="E18" s="313"/>
      <c r="F18" s="313"/>
      <c r="G18" s="313"/>
      <c r="H18" s="313"/>
      <c r="I18" s="313"/>
      <c r="J18" s="313"/>
      <c r="K18" s="313"/>
      <c r="L18" s="313"/>
      <c r="M18" s="313"/>
      <c r="N18" s="313"/>
      <c r="O18" s="313"/>
      <c r="P18" s="313"/>
    </row>
    <row r="19" spans="1:16" ht="54.75">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1">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1.2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3.5">
      <c r="A25" s="313"/>
      <c r="B25" s="317" t="s">
        <v>76</v>
      </c>
      <c r="C25" s="313"/>
      <c r="D25" s="313"/>
      <c r="E25" s="313"/>
      <c r="F25" s="313"/>
      <c r="G25" s="313"/>
      <c r="H25" s="313"/>
      <c r="I25" s="313"/>
      <c r="J25" s="313"/>
      <c r="K25" s="313"/>
      <c r="L25" s="313"/>
      <c r="M25" s="313"/>
      <c r="N25" s="313"/>
      <c r="O25" s="313"/>
      <c r="P25" s="313"/>
    </row>
    <row r="26" spans="1:16" ht="13.5">
      <c r="A26" s="313"/>
      <c r="B26" s="318" t="s">
        <v>58</v>
      </c>
      <c r="C26" s="313"/>
      <c r="D26" s="313"/>
      <c r="E26" s="313"/>
      <c r="F26" s="313"/>
      <c r="G26" s="313"/>
      <c r="H26" s="313"/>
      <c r="I26" s="313"/>
      <c r="J26" s="313"/>
      <c r="K26" s="313"/>
      <c r="L26" s="313"/>
      <c r="M26" s="313"/>
      <c r="N26" s="313"/>
      <c r="O26" s="313"/>
      <c r="P26" s="313"/>
    </row>
    <row r="27" spans="1:16" ht="13.5">
      <c r="A27" s="313"/>
      <c r="B27" s="317" t="s">
        <v>447</v>
      </c>
      <c r="C27" s="313"/>
      <c r="D27" s="313"/>
      <c r="E27" s="313"/>
      <c r="F27" s="313"/>
      <c r="G27" s="313"/>
      <c r="H27" s="313"/>
      <c r="I27" s="313"/>
      <c r="J27" s="313"/>
      <c r="K27" s="313"/>
      <c r="L27" s="313"/>
      <c r="M27" s="313"/>
      <c r="N27" s="313"/>
      <c r="O27" s="313"/>
      <c r="P27" s="313"/>
    </row>
    <row r="28" spans="1:16" ht="13.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29.25">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3.5">
      <c r="A32" s="313"/>
      <c r="B32" s="317" t="s">
        <v>450</v>
      </c>
      <c r="C32" s="313"/>
      <c r="D32" s="313"/>
      <c r="E32" s="313"/>
      <c r="F32" s="313"/>
      <c r="G32" s="313"/>
      <c r="H32" s="313"/>
      <c r="I32" s="313"/>
      <c r="J32" s="313"/>
      <c r="K32" s="313"/>
      <c r="L32" s="313"/>
      <c r="M32" s="313"/>
      <c r="N32" s="313"/>
      <c r="O32" s="313"/>
      <c r="P32" s="313"/>
    </row>
    <row r="33" spans="1:16" ht="13.5">
      <c r="A33" s="313"/>
      <c r="B33" s="319" t="s">
        <v>451</v>
      </c>
      <c r="C33" s="313"/>
      <c r="D33" s="313"/>
      <c r="E33" s="313"/>
      <c r="F33" s="313"/>
      <c r="G33" s="313"/>
      <c r="H33" s="313"/>
      <c r="I33" s="313"/>
      <c r="J33" s="313"/>
      <c r="K33" s="313"/>
      <c r="L33" s="313"/>
      <c r="M33" s="313"/>
      <c r="N33" s="313"/>
      <c r="O33" s="313"/>
      <c r="P33" s="313"/>
    </row>
    <row r="34" spans="1:16" ht="13.5">
      <c r="A34" s="313"/>
      <c r="B34" s="356" t="s">
        <v>452</v>
      </c>
      <c r="C34" s="313"/>
      <c r="D34" s="313"/>
      <c r="E34" s="313"/>
      <c r="F34" s="313"/>
      <c r="G34" s="313"/>
      <c r="H34" s="313"/>
      <c r="I34" s="313"/>
      <c r="J34" s="313"/>
      <c r="K34" s="313"/>
      <c r="L34" s="313"/>
      <c r="M34" s="313"/>
      <c r="N34" s="313"/>
      <c r="O34" s="313"/>
      <c r="P34" s="313"/>
    </row>
    <row r="35" spans="1:16" ht="13.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3.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3.5">
      <c r="A39" s="313"/>
      <c r="B39" s="356" t="s">
        <v>168</v>
      </c>
      <c r="C39" s="353"/>
      <c r="D39" s="313"/>
      <c r="E39" s="313"/>
      <c r="F39" s="313"/>
      <c r="G39" s="313"/>
      <c r="H39" s="313"/>
      <c r="I39" s="313"/>
      <c r="J39" s="313"/>
      <c r="K39" s="313"/>
      <c r="L39" s="313"/>
      <c r="M39" s="313"/>
      <c r="N39" s="313"/>
      <c r="O39" s="313"/>
      <c r="P39" s="313"/>
    </row>
    <row r="40" spans="1:16" ht="13.5">
      <c r="A40" s="313"/>
      <c r="B40" s="355" t="s">
        <v>169</v>
      </c>
      <c r="C40" s="313"/>
      <c r="D40" s="313"/>
      <c r="E40" s="313"/>
      <c r="F40" s="313"/>
      <c r="G40" s="313"/>
      <c r="H40" s="313"/>
      <c r="I40" s="313"/>
      <c r="J40" s="313"/>
      <c r="K40" s="313"/>
      <c r="L40" s="313"/>
      <c r="M40" s="313"/>
      <c r="N40" s="313"/>
      <c r="O40" s="313"/>
      <c r="P40" s="313"/>
    </row>
    <row r="41" spans="1:16" ht="13.5">
      <c r="A41" s="313"/>
      <c r="B41" s="355" t="s">
        <v>170</v>
      </c>
      <c r="C41" s="313"/>
      <c r="D41" s="313"/>
      <c r="E41" s="313"/>
      <c r="F41" s="313"/>
      <c r="G41" s="313"/>
      <c r="H41" s="313"/>
      <c r="I41" s="313"/>
      <c r="J41" s="313"/>
      <c r="K41" s="313"/>
      <c r="L41" s="313"/>
      <c r="M41" s="313"/>
      <c r="N41" s="313"/>
      <c r="O41" s="313"/>
      <c r="P41" s="313"/>
    </row>
    <row r="42" spans="1:16" ht="13.5">
      <c r="A42" s="313"/>
      <c r="B42" s="356" t="s">
        <v>67</v>
      </c>
      <c r="C42" s="313"/>
      <c r="D42" s="313"/>
      <c r="E42" s="313"/>
      <c r="F42" s="313"/>
      <c r="G42" s="313"/>
      <c r="H42" s="313"/>
      <c r="I42" s="313"/>
      <c r="J42" s="313"/>
      <c r="K42" s="313"/>
      <c r="L42" s="313"/>
      <c r="M42" s="313"/>
      <c r="N42" s="313"/>
      <c r="O42" s="313"/>
      <c r="P42" s="313"/>
    </row>
    <row r="43" spans="1:16" ht="13.5">
      <c r="A43" s="313"/>
      <c r="B43" s="355" t="s">
        <v>169</v>
      </c>
      <c r="C43" s="313"/>
      <c r="D43" s="313"/>
      <c r="E43" s="313"/>
      <c r="F43" s="313"/>
      <c r="G43" s="313"/>
      <c r="H43" s="313"/>
      <c r="I43" s="313"/>
      <c r="J43" s="313"/>
      <c r="K43" s="313"/>
      <c r="L43" s="313"/>
      <c r="M43" s="313"/>
      <c r="N43" s="313"/>
      <c r="O43" s="313"/>
      <c r="P43" s="313"/>
    </row>
    <row r="44" spans="1:16" ht="13.5">
      <c r="A44" s="313"/>
      <c r="B44" s="355" t="s">
        <v>66</v>
      </c>
      <c r="C44" s="313"/>
      <c r="D44" s="313"/>
      <c r="E44" s="313"/>
      <c r="F44" s="313"/>
      <c r="G44" s="313"/>
      <c r="H44" s="313"/>
      <c r="I44" s="313"/>
      <c r="J44" s="313"/>
      <c r="K44" s="313"/>
      <c r="L44" s="313"/>
      <c r="M44" s="313"/>
      <c r="N44" s="313"/>
      <c r="O44" s="313"/>
      <c r="P44" s="313"/>
    </row>
    <row r="45" spans="1:16" ht="13.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7">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1">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7">
      <c r="A51" s="313"/>
      <c r="B51" s="315" t="s">
        <v>174</v>
      </c>
      <c r="C51" s="313"/>
      <c r="D51" s="313"/>
      <c r="E51" s="313"/>
      <c r="F51" s="313"/>
      <c r="G51" s="313"/>
      <c r="H51" s="313"/>
      <c r="I51" s="313"/>
      <c r="J51" s="313"/>
      <c r="K51" s="313"/>
      <c r="L51" s="313"/>
      <c r="M51" s="313"/>
      <c r="N51" s="313"/>
      <c r="O51" s="313"/>
      <c r="P51" s="313"/>
    </row>
    <row r="52" spans="1:16" ht="13.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7.25">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7">
      <c r="A56" s="313"/>
      <c r="B56" s="315" t="s">
        <v>177</v>
      </c>
      <c r="C56" s="313"/>
      <c r="D56" s="313"/>
      <c r="E56" s="313"/>
      <c r="F56" s="313"/>
      <c r="G56" s="313"/>
      <c r="H56" s="313"/>
      <c r="I56" s="313"/>
      <c r="J56" s="313"/>
      <c r="K56" s="313"/>
      <c r="L56" s="313"/>
      <c r="M56" s="313"/>
      <c r="N56" s="313"/>
      <c r="O56" s="313"/>
      <c r="P56" s="313"/>
    </row>
    <row r="57" spans="1:16" ht="13.5">
      <c r="A57" s="313"/>
      <c r="B57" s="327" t="s">
        <v>178</v>
      </c>
      <c r="C57" s="313"/>
      <c r="D57" s="313"/>
      <c r="E57" s="313"/>
      <c r="F57" s="313"/>
      <c r="G57" s="313"/>
      <c r="H57" s="313"/>
      <c r="I57" s="313"/>
      <c r="J57" s="313"/>
      <c r="K57" s="313"/>
      <c r="L57" s="313"/>
      <c r="M57" s="313"/>
      <c r="N57" s="313"/>
      <c r="O57" s="313"/>
      <c r="P57" s="313"/>
    </row>
    <row r="58" spans="1:16" ht="27">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
      <c r="A61" s="313"/>
      <c r="B61" s="329" t="s">
        <v>181</v>
      </c>
      <c r="C61" s="313"/>
      <c r="D61" s="313"/>
      <c r="E61" s="313"/>
      <c r="F61" s="313"/>
      <c r="G61" s="313"/>
      <c r="H61" s="313"/>
      <c r="I61" s="313"/>
      <c r="J61" s="313"/>
      <c r="K61" s="313"/>
      <c r="L61" s="313"/>
      <c r="M61" s="313"/>
      <c r="N61" s="313"/>
      <c r="O61" s="313"/>
      <c r="P61" s="313"/>
    </row>
    <row r="62" spans="1:16" ht="13.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41.25">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7.25">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45.75">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29.25">
      <c r="A71" s="313"/>
      <c r="B71" s="315" t="s">
        <v>187</v>
      </c>
      <c r="C71" s="313"/>
      <c r="D71" s="313"/>
      <c r="E71" s="313"/>
      <c r="F71" s="313"/>
      <c r="G71" s="313"/>
      <c r="H71" s="313"/>
      <c r="I71" s="313"/>
      <c r="J71" s="313"/>
      <c r="K71" s="313"/>
      <c r="L71" s="313"/>
      <c r="M71" s="313"/>
      <c r="N71" s="313"/>
      <c r="O71" s="313"/>
      <c r="P71" s="313"/>
    </row>
    <row r="72" spans="1:16" ht="13.5">
      <c r="A72" s="313"/>
      <c r="B72" s="317" t="s">
        <v>188</v>
      </c>
      <c r="C72" s="313"/>
      <c r="D72" s="313"/>
      <c r="E72" s="313"/>
      <c r="F72" s="313"/>
      <c r="G72" s="313"/>
      <c r="H72" s="313"/>
      <c r="I72" s="313"/>
      <c r="J72" s="313"/>
      <c r="K72" s="313"/>
      <c r="L72" s="313"/>
      <c r="M72" s="313"/>
      <c r="N72" s="313"/>
      <c r="O72" s="313"/>
      <c r="P72" s="313"/>
    </row>
    <row r="73" spans="1:16" ht="13.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7.25">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1.25">
      <c r="A77" s="313"/>
      <c r="B77" s="315" t="s">
        <v>191</v>
      </c>
      <c r="C77" s="313"/>
      <c r="D77" s="313"/>
      <c r="E77" s="313"/>
      <c r="F77" s="313"/>
      <c r="G77" s="313"/>
      <c r="H77" s="313"/>
      <c r="I77" s="313"/>
      <c r="J77" s="313"/>
      <c r="K77" s="313"/>
      <c r="L77" s="313"/>
      <c r="M77" s="313"/>
      <c r="N77" s="313"/>
      <c r="O77" s="313"/>
      <c r="P77" s="313"/>
    </row>
    <row r="78" spans="1:16" ht="54.75">
      <c r="A78" s="313"/>
      <c r="B78" s="315" t="s">
        <v>193</v>
      </c>
      <c r="C78" s="313"/>
      <c r="D78" s="313"/>
      <c r="E78" s="313"/>
      <c r="F78" s="313"/>
      <c r="G78" s="313"/>
      <c r="H78" s="313"/>
      <c r="I78" s="313"/>
      <c r="J78" s="313"/>
      <c r="K78" s="313"/>
      <c r="L78" s="313"/>
      <c r="M78" s="313"/>
      <c r="N78" s="313"/>
      <c r="O78" s="313"/>
      <c r="P78" s="313"/>
    </row>
    <row r="79" spans="1:16" ht="29.25">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3.5">
      <c r="A81" s="313"/>
      <c r="B81" s="317" t="s">
        <v>195</v>
      </c>
      <c r="C81" s="313"/>
      <c r="D81" s="313"/>
      <c r="E81" s="313"/>
      <c r="F81" s="313"/>
      <c r="G81" s="313"/>
      <c r="H81" s="313"/>
      <c r="I81" s="313"/>
      <c r="J81" s="313"/>
      <c r="K81" s="313"/>
      <c r="L81" s="313"/>
      <c r="M81" s="313"/>
      <c r="N81" s="313"/>
      <c r="O81" s="313"/>
      <c r="P81" s="313"/>
    </row>
    <row r="82" spans="1:16" ht="13.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3.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1">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4.75">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3.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7">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7.25">
      <c r="A96" s="313"/>
      <c r="B96" s="322" t="s">
        <v>202</v>
      </c>
      <c r="C96" s="313"/>
      <c r="D96" s="313"/>
      <c r="E96" s="313"/>
      <c r="F96" s="313"/>
      <c r="G96" s="313"/>
      <c r="H96" s="313"/>
      <c r="I96" s="313"/>
      <c r="J96" s="313"/>
      <c r="K96" s="313"/>
      <c r="L96" s="313"/>
      <c r="M96" s="313"/>
      <c r="N96" s="313"/>
      <c r="O96" s="313"/>
      <c r="P96" s="313"/>
    </row>
    <row r="97" spans="1:16" ht="43.5">
      <c r="A97" s="313"/>
      <c r="B97" s="315" t="s">
        <v>203</v>
      </c>
      <c r="C97" s="313"/>
      <c r="D97" s="313"/>
      <c r="E97" s="313"/>
      <c r="F97" s="313"/>
      <c r="G97" s="313"/>
      <c r="H97" s="313"/>
      <c r="I97" s="313"/>
      <c r="J97" s="313"/>
      <c r="K97" s="313"/>
      <c r="L97" s="313"/>
      <c r="M97" s="313"/>
      <c r="N97" s="313"/>
      <c r="O97" s="313"/>
      <c r="P97" s="313"/>
    </row>
    <row r="98" spans="1:16" ht="43.5">
      <c r="A98" s="313"/>
      <c r="B98" s="327" t="s">
        <v>204</v>
      </c>
      <c r="C98" s="313"/>
      <c r="D98" s="313"/>
      <c r="E98" s="313"/>
      <c r="F98" s="313"/>
      <c r="G98" s="313"/>
      <c r="H98" s="313"/>
      <c r="I98" s="313"/>
      <c r="J98" s="313"/>
      <c r="K98" s="313"/>
      <c r="L98" s="313"/>
      <c r="M98" s="313"/>
      <c r="N98" s="313"/>
      <c r="O98" s="313"/>
      <c r="P98" s="313"/>
    </row>
    <row r="99" spans="1:16" ht="43.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2">
      <c r="A4" s="313"/>
      <c r="B4" s="342" t="s">
        <v>97</v>
      </c>
      <c r="C4" s="336"/>
      <c r="D4" s="342"/>
      <c r="E4" s="313"/>
      <c r="F4" s="313"/>
      <c r="G4" s="313"/>
      <c r="H4" s="313"/>
      <c r="I4" s="313"/>
      <c r="J4" s="313"/>
      <c r="K4" s="313"/>
      <c r="L4" s="313"/>
      <c r="M4" s="313"/>
      <c r="N4" s="313"/>
      <c r="O4" s="313"/>
      <c r="P4" s="313"/>
      <c r="Q4" s="313"/>
    </row>
    <row r="5" spans="1:17" ht="43.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1">
      <c r="A7" s="313"/>
      <c r="B7" s="316" t="s">
        <v>93</v>
      </c>
      <c r="C7" s="336"/>
      <c r="D7" s="316"/>
      <c r="E7" s="313"/>
      <c r="F7" s="313"/>
      <c r="G7" s="313"/>
      <c r="H7" s="313"/>
      <c r="I7" s="313"/>
      <c r="J7" s="313"/>
      <c r="K7" s="313"/>
      <c r="L7" s="313"/>
      <c r="M7" s="313"/>
      <c r="N7" s="313"/>
      <c r="O7" s="313"/>
      <c r="P7" s="313"/>
      <c r="Q7" s="313"/>
    </row>
    <row r="8" spans="1:17" ht="30">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3.5">
      <c r="A10" s="313"/>
      <c r="B10" s="340" t="s">
        <v>94</v>
      </c>
      <c r="C10" s="336"/>
      <c r="D10" s="340"/>
      <c r="E10" s="313"/>
      <c r="F10" s="313"/>
      <c r="G10" s="313"/>
      <c r="H10" s="313"/>
      <c r="I10" s="313"/>
      <c r="J10" s="313"/>
      <c r="K10" s="313"/>
      <c r="L10" s="313"/>
      <c r="M10" s="313"/>
      <c r="N10" s="313"/>
      <c r="O10" s="313"/>
      <c r="P10" s="313"/>
      <c r="Q10" s="313"/>
    </row>
    <row r="11" spans="1:17" ht="27">
      <c r="A11" s="313"/>
      <c r="B11" s="339" t="s">
        <v>13</v>
      </c>
      <c r="C11" s="336"/>
      <c r="D11" s="339"/>
      <c r="E11" s="313"/>
      <c r="F11" s="313"/>
      <c r="G11" s="313"/>
      <c r="H11" s="313"/>
      <c r="I11" s="313"/>
      <c r="J11" s="313"/>
      <c r="K11" s="313"/>
      <c r="L11" s="313"/>
      <c r="M11" s="313"/>
      <c r="N11" s="313"/>
      <c r="O11" s="313"/>
      <c r="P11" s="313"/>
      <c r="Q11" s="313"/>
    </row>
    <row r="12" spans="1:17" ht="13.5">
      <c r="A12" s="313"/>
      <c r="B12" s="340" t="s">
        <v>96</v>
      </c>
      <c r="C12" s="336"/>
      <c r="D12" s="340"/>
      <c r="E12" s="313"/>
      <c r="F12" s="313"/>
      <c r="G12" s="313"/>
      <c r="H12" s="313"/>
      <c r="I12" s="313"/>
      <c r="J12" s="313"/>
      <c r="K12" s="313"/>
      <c r="L12" s="313"/>
      <c r="M12" s="313"/>
      <c r="N12" s="313"/>
      <c r="O12" s="313"/>
      <c r="P12" s="313"/>
      <c r="Q12" s="313"/>
    </row>
    <row r="13" spans="1:17" ht="27">
      <c r="A13" s="313"/>
      <c r="B13" s="339" t="s">
        <v>14</v>
      </c>
      <c r="C13" s="336"/>
      <c r="D13" s="339"/>
      <c r="E13" s="313"/>
      <c r="F13" s="313"/>
      <c r="G13" s="313"/>
      <c r="H13" s="313"/>
      <c r="I13" s="313"/>
      <c r="J13" s="313"/>
      <c r="K13" s="313"/>
      <c r="L13" s="313"/>
      <c r="M13" s="313"/>
      <c r="N13" s="313"/>
      <c r="O13" s="313"/>
      <c r="P13" s="313"/>
      <c r="Q13" s="313"/>
    </row>
    <row r="14" spans="1:17" ht="13.5">
      <c r="A14" s="313"/>
      <c r="B14" s="340" t="s">
        <v>95</v>
      </c>
      <c r="C14" s="336"/>
      <c r="D14" s="340"/>
      <c r="E14" s="313"/>
      <c r="F14" s="313"/>
      <c r="G14" s="313"/>
      <c r="H14" s="313"/>
      <c r="I14" s="313"/>
      <c r="J14" s="313"/>
      <c r="K14" s="313"/>
      <c r="L14" s="313"/>
      <c r="M14" s="313"/>
      <c r="N14" s="313"/>
      <c r="O14" s="313"/>
      <c r="P14" s="313"/>
      <c r="Q14" s="313"/>
    </row>
    <row r="15" spans="1:17" ht="41.2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0">
      <c r="A18" s="313"/>
      <c r="B18" s="342" t="s">
        <v>125</v>
      </c>
      <c r="C18" s="336"/>
      <c r="D18" s="342"/>
      <c r="E18" s="313"/>
      <c r="F18" s="313"/>
      <c r="G18" s="313"/>
      <c r="H18" s="313"/>
      <c r="I18" s="313"/>
      <c r="J18" s="313"/>
      <c r="K18" s="313"/>
      <c r="L18" s="313"/>
      <c r="M18" s="313"/>
      <c r="N18" s="313"/>
      <c r="O18" s="313"/>
      <c r="P18" s="313"/>
      <c r="Q18" s="313"/>
    </row>
    <row r="19" spans="1:17" ht="54.75">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1">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1.2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3.5">
      <c r="A25" s="313"/>
      <c r="B25" s="344" t="s">
        <v>77</v>
      </c>
      <c r="C25" s="336"/>
      <c r="D25" s="344"/>
      <c r="E25" s="313"/>
      <c r="F25" s="313"/>
      <c r="G25" s="313"/>
      <c r="H25" s="313"/>
      <c r="I25" s="313"/>
      <c r="J25" s="313"/>
      <c r="K25" s="313"/>
      <c r="L25" s="313"/>
      <c r="M25" s="313"/>
      <c r="N25" s="313"/>
      <c r="O25" s="313"/>
      <c r="P25" s="313"/>
      <c r="Q25" s="313"/>
    </row>
    <row r="26" spans="1:17" ht="13.5">
      <c r="A26" s="313"/>
      <c r="B26" s="344" t="s">
        <v>99</v>
      </c>
      <c r="C26" s="336"/>
      <c r="D26" s="344"/>
      <c r="E26" s="313"/>
      <c r="F26" s="313"/>
      <c r="G26" s="313"/>
      <c r="H26" s="313"/>
      <c r="I26" s="313"/>
      <c r="J26" s="313"/>
      <c r="K26" s="313"/>
      <c r="L26" s="313"/>
      <c r="M26" s="313"/>
      <c r="N26" s="313"/>
      <c r="O26" s="313"/>
      <c r="P26" s="313"/>
      <c r="Q26" s="313"/>
    </row>
    <row r="27" spans="1:17" ht="13.5">
      <c r="A27" s="313"/>
      <c r="B27" s="344" t="s">
        <v>100</v>
      </c>
      <c r="C27" s="336"/>
      <c r="D27" s="344"/>
      <c r="E27" s="313"/>
      <c r="F27" s="313"/>
      <c r="G27" s="313"/>
      <c r="H27" s="313"/>
      <c r="I27" s="313"/>
      <c r="J27" s="313"/>
      <c r="K27" s="313"/>
      <c r="L27" s="313"/>
      <c r="M27" s="313"/>
      <c r="N27" s="313"/>
      <c r="O27" s="313"/>
      <c r="P27" s="313"/>
      <c r="Q27" s="313"/>
    </row>
    <row r="28" spans="1:17" ht="13.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7">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3.5">
      <c r="A32" s="313"/>
      <c r="B32" s="344" t="s">
        <v>102</v>
      </c>
      <c r="C32" s="336"/>
      <c r="D32" s="344"/>
      <c r="E32" s="313"/>
      <c r="F32" s="313"/>
      <c r="G32" s="313"/>
      <c r="H32" s="313"/>
      <c r="I32" s="313"/>
      <c r="J32" s="313"/>
      <c r="K32" s="313"/>
      <c r="L32" s="313"/>
      <c r="M32" s="313"/>
      <c r="N32" s="313"/>
      <c r="O32" s="313"/>
      <c r="P32" s="313"/>
      <c r="Q32" s="313"/>
    </row>
    <row r="33" spans="1:17" ht="13.5">
      <c r="A33" s="313"/>
      <c r="B33" s="345" t="s">
        <v>62</v>
      </c>
      <c r="C33" s="336"/>
      <c r="D33" s="344"/>
      <c r="E33" s="313"/>
      <c r="F33" s="313"/>
      <c r="G33" s="313"/>
      <c r="H33" s="313"/>
      <c r="I33" s="313"/>
      <c r="J33" s="313"/>
      <c r="K33" s="313"/>
      <c r="L33" s="313"/>
      <c r="M33" s="313"/>
      <c r="N33" s="313"/>
      <c r="O33" s="313"/>
      <c r="P33" s="313"/>
      <c r="Q33" s="313"/>
    </row>
    <row r="34" spans="1:17" ht="13.5">
      <c r="A34" s="313"/>
      <c r="B34" s="344" t="s">
        <v>102</v>
      </c>
      <c r="C34" s="336"/>
      <c r="D34" s="344"/>
      <c r="E34" s="313"/>
      <c r="F34" s="313"/>
      <c r="G34" s="313"/>
      <c r="H34" s="313"/>
      <c r="I34" s="313"/>
      <c r="J34" s="313"/>
      <c r="K34" s="313"/>
      <c r="L34" s="313"/>
      <c r="M34" s="313"/>
      <c r="N34" s="313"/>
      <c r="O34" s="313"/>
      <c r="P34" s="313"/>
      <c r="Q34" s="313"/>
    </row>
    <row r="35" spans="1:17" ht="13.5">
      <c r="A35" s="313"/>
      <c r="B35" s="345" t="s">
        <v>106</v>
      </c>
      <c r="C35" s="336"/>
      <c r="D35" s="345"/>
      <c r="E35" s="313"/>
      <c r="F35" s="313"/>
      <c r="G35" s="313"/>
      <c r="H35" s="313"/>
      <c r="I35" s="313"/>
      <c r="J35" s="313"/>
      <c r="K35" s="313"/>
      <c r="L35" s="313"/>
      <c r="M35" s="313"/>
      <c r="N35" s="313"/>
      <c r="O35" s="313"/>
      <c r="P35" s="313"/>
      <c r="Q35" s="313"/>
    </row>
    <row r="36" spans="1:17" ht="13.5">
      <c r="A36" s="313"/>
      <c r="B36" s="357" t="s">
        <v>103</v>
      </c>
      <c r="C36" s="336"/>
      <c r="D36" s="344"/>
      <c r="E36" s="313"/>
      <c r="F36" s="313"/>
      <c r="G36" s="313"/>
      <c r="H36" s="313"/>
      <c r="I36" s="313"/>
      <c r="J36" s="313"/>
      <c r="K36" s="313"/>
      <c r="L36" s="313"/>
      <c r="M36" s="313"/>
      <c r="N36" s="313"/>
      <c r="O36" s="313"/>
      <c r="P36" s="313"/>
      <c r="Q36" s="313"/>
    </row>
    <row r="37" spans="1:17" ht="27">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3.5">
      <c r="A39" s="313"/>
      <c r="B39" s="357" t="s">
        <v>104</v>
      </c>
      <c r="C39" s="336"/>
      <c r="D39" s="344"/>
      <c r="E39" s="313"/>
      <c r="F39" s="313"/>
      <c r="G39" s="313"/>
      <c r="H39" s="313"/>
      <c r="I39" s="313"/>
      <c r="J39" s="313"/>
      <c r="K39" s="313"/>
      <c r="L39" s="313"/>
      <c r="M39" s="313"/>
      <c r="N39" s="313"/>
      <c r="O39" s="313"/>
      <c r="P39" s="313"/>
      <c r="Q39" s="313"/>
    </row>
    <row r="40" spans="1:17" ht="13.5">
      <c r="A40" s="313"/>
      <c r="B40" s="358" t="s">
        <v>107</v>
      </c>
      <c r="C40" s="336"/>
      <c r="D40" s="345"/>
      <c r="E40" s="313"/>
      <c r="F40" s="313"/>
      <c r="G40" s="313"/>
      <c r="H40" s="313"/>
      <c r="I40" s="313"/>
      <c r="J40" s="313"/>
      <c r="K40" s="313"/>
      <c r="L40" s="313"/>
      <c r="M40" s="313"/>
      <c r="N40" s="313"/>
      <c r="O40" s="313"/>
      <c r="P40" s="313"/>
      <c r="Q40" s="313"/>
    </row>
    <row r="41" spans="1:17" ht="13.5">
      <c r="A41" s="313"/>
      <c r="B41" s="358" t="s">
        <v>108</v>
      </c>
      <c r="C41" s="336"/>
      <c r="D41" s="345"/>
      <c r="E41" s="313"/>
      <c r="F41" s="313"/>
      <c r="G41" s="313"/>
      <c r="H41" s="313"/>
      <c r="I41" s="313"/>
      <c r="J41" s="313"/>
      <c r="K41" s="313"/>
      <c r="L41" s="313"/>
      <c r="M41" s="313"/>
      <c r="N41" s="313"/>
      <c r="O41" s="313"/>
      <c r="P41" s="313"/>
      <c r="Q41" s="313"/>
    </row>
    <row r="42" spans="1:17" ht="13.5">
      <c r="A42" s="313"/>
      <c r="B42" s="357" t="s">
        <v>65</v>
      </c>
      <c r="C42" s="336"/>
      <c r="D42" s="345"/>
      <c r="E42" s="313"/>
      <c r="F42" s="313"/>
      <c r="G42" s="313"/>
      <c r="H42" s="313"/>
      <c r="I42" s="313"/>
      <c r="J42" s="313"/>
      <c r="K42" s="313"/>
      <c r="L42" s="313"/>
      <c r="M42" s="313"/>
      <c r="N42" s="313"/>
      <c r="O42" s="313"/>
      <c r="P42" s="313"/>
      <c r="Q42" s="313"/>
    </row>
    <row r="43" spans="1:17" ht="13.5">
      <c r="A43" s="313"/>
      <c r="B43" s="358" t="s">
        <v>107</v>
      </c>
      <c r="C43" s="336"/>
      <c r="D43" s="345"/>
      <c r="E43" s="313"/>
      <c r="F43" s="313"/>
      <c r="G43" s="313"/>
      <c r="H43" s="313"/>
      <c r="I43" s="313"/>
      <c r="J43" s="313"/>
      <c r="K43" s="313"/>
      <c r="L43" s="313"/>
      <c r="M43" s="313"/>
      <c r="N43" s="313"/>
      <c r="O43" s="313"/>
      <c r="P43" s="313"/>
      <c r="Q43" s="313"/>
    </row>
    <row r="44" spans="1:17" ht="13.5">
      <c r="A44" s="313"/>
      <c r="B44" s="358" t="s">
        <v>64</v>
      </c>
      <c r="C44" s="336"/>
      <c r="D44" s="345"/>
      <c r="E44" s="313"/>
      <c r="F44" s="313"/>
      <c r="G44" s="313"/>
      <c r="H44" s="313"/>
      <c r="I44" s="313"/>
      <c r="J44" s="313"/>
      <c r="K44" s="313"/>
      <c r="L44" s="313"/>
      <c r="M44" s="313"/>
      <c r="N44" s="313"/>
      <c r="O44" s="313"/>
      <c r="P44" s="313"/>
      <c r="Q44" s="313"/>
    </row>
    <row r="45" spans="1:17" ht="13.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7">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1">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3.5">
      <c r="A51" s="313"/>
      <c r="B51" s="348" t="s">
        <v>79</v>
      </c>
      <c r="C51" s="336"/>
      <c r="D51" s="348"/>
      <c r="E51" s="313"/>
      <c r="F51" s="313"/>
      <c r="G51" s="313"/>
      <c r="H51" s="313"/>
      <c r="I51" s="313"/>
      <c r="J51" s="313"/>
      <c r="K51" s="313"/>
      <c r="L51" s="313"/>
      <c r="M51" s="313"/>
      <c r="N51" s="313"/>
      <c r="O51" s="313"/>
      <c r="P51" s="313"/>
      <c r="Q51" s="313"/>
    </row>
    <row r="52" spans="1:17" ht="13.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7.25">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7">
      <c r="A56" s="313"/>
      <c r="B56" s="342" t="s">
        <v>81</v>
      </c>
      <c r="C56" s="336"/>
      <c r="D56" s="342"/>
      <c r="E56" s="313"/>
      <c r="F56" s="313"/>
      <c r="G56" s="313"/>
      <c r="H56" s="313"/>
      <c r="I56" s="313"/>
      <c r="J56" s="313"/>
      <c r="K56" s="313"/>
      <c r="L56" s="313"/>
      <c r="M56" s="313"/>
      <c r="N56" s="313"/>
      <c r="O56" s="313"/>
      <c r="P56" s="313"/>
      <c r="Q56" s="313"/>
    </row>
    <row r="57" spans="1:17" ht="13.5">
      <c r="A57" s="313"/>
      <c r="B57" s="342" t="s">
        <v>82</v>
      </c>
      <c r="C57" s="336"/>
      <c r="D57" s="342"/>
      <c r="E57" s="313"/>
      <c r="F57" s="313"/>
      <c r="G57" s="313"/>
      <c r="H57" s="313"/>
      <c r="I57" s="313"/>
      <c r="J57" s="313"/>
      <c r="K57" s="313"/>
      <c r="L57" s="313"/>
      <c r="M57" s="313"/>
      <c r="N57" s="313"/>
      <c r="O57" s="313"/>
      <c r="P57" s="313"/>
      <c r="Q57" s="313"/>
    </row>
    <row r="58" spans="1:17" ht="27">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7">
      <c r="A61" s="313"/>
      <c r="B61" s="340" t="s">
        <v>113</v>
      </c>
      <c r="C61" s="336"/>
      <c r="D61" s="340"/>
      <c r="E61" s="313"/>
      <c r="F61" s="313"/>
      <c r="G61" s="313"/>
      <c r="H61" s="313"/>
      <c r="I61" s="313"/>
      <c r="J61" s="313"/>
      <c r="K61" s="313"/>
      <c r="L61" s="313"/>
      <c r="M61" s="313"/>
      <c r="N61" s="313"/>
      <c r="O61" s="313"/>
      <c r="P61" s="313"/>
      <c r="Q61" s="313"/>
    </row>
    <row r="62" spans="1:17" ht="13.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7.25">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60">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7">
      <c r="A71" s="313"/>
      <c r="B71" s="337" t="s">
        <v>86</v>
      </c>
      <c r="C71" s="336"/>
      <c r="D71" s="337"/>
      <c r="E71" s="313"/>
      <c r="F71" s="313"/>
      <c r="G71" s="313"/>
      <c r="H71" s="313"/>
      <c r="I71" s="313"/>
      <c r="J71" s="313"/>
      <c r="K71" s="313"/>
      <c r="L71" s="313"/>
      <c r="M71" s="313"/>
      <c r="N71" s="313"/>
      <c r="O71" s="313"/>
      <c r="P71" s="313"/>
      <c r="Q71" s="313"/>
    </row>
    <row r="72" spans="1:17" ht="13.5">
      <c r="A72" s="313"/>
      <c r="B72" s="340" t="s">
        <v>116</v>
      </c>
      <c r="C72" s="336"/>
      <c r="D72" s="340"/>
      <c r="E72" s="313"/>
      <c r="F72" s="313"/>
      <c r="G72" s="313"/>
      <c r="H72" s="313"/>
      <c r="I72" s="313"/>
      <c r="J72" s="313"/>
      <c r="K72" s="313"/>
      <c r="L72" s="313"/>
      <c r="M72" s="313"/>
      <c r="N72" s="313"/>
      <c r="O72" s="313"/>
      <c r="P72" s="313"/>
      <c r="Q72" s="313"/>
    </row>
    <row r="73" spans="1:17" ht="13.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7.25">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1.25">
      <c r="A77" s="313"/>
      <c r="B77" s="342" t="s">
        <v>87</v>
      </c>
      <c r="C77" s="336"/>
      <c r="D77" s="342"/>
      <c r="E77" s="313"/>
      <c r="F77" s="313"/>
      <c r="G77" s="313"/>
      <c r="H77" s="313"/>
      <c r="I77" s="313"/>
      <c r="J77" s="313"/>
      <c r="K77" s="313"/>
      <c r="L77" s="313"/>
      <c r="M77" s="313"/>
      <c r="N77" s="313"/>
      <c r="O77" s="313"/>
      <c r="P77" s="313"/>
      <c r="Q77" s="313"/>
    </row>
    <row r="78" spans="1:17" ht="54.75">
      <c r="A78" s="313"/>
      <c r="B78" s="342" t="s">
        <v>88</v>
      </c>
      <c r="C78" s="336"/>
      <c r="D78" s="342"/>
      <c r="E78" s="313"/>
      <c r="F78" s="313"/>
      <c r="G78" s="313"/>
      <c r="H78" s="313"/>
      <c r="I78" s="313"/>
      <c r="J78" s="313"/>
      <c r="K78" s="313"/>
      <c r="L78" s="313"/>
      <c r="M78" s="313"/>
      <c r="N78" s="313"/>
      <c r="O78" s="313"/>
      <c r="P78" s="313"/>
      <c r="Q78" s="313"/>
    </row>
    <row r="79" spans="1:17" ht="27">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3.5">
      <c r="A81" s="313"/>
      <c r="B81" s="338" t="s">
        <v>59</v>
      </c>
      <c r="C81" s="336"/>
      <c r="D81" s="337"/>
      <c r="E81" s="313"/>
      <c r="F81" s="313"/>
      <c r="G81" s="313"/>
      <c r="H81" s="313"/>
      <c r="I81" s="313"/>
      <c r="J81" s="313"/>
      <c r="K81" s="313"/>
      <c r="L81" s="313"/>
      <c r="M81" s="313"/>
      <c r="N81" s="313"/>
      <c r="O81" s="313"/>
      <c r="P81" s="313"/>
      <c r="Q81" s="313"/>
    </row>
    <row r="82" spans="1:17" ht="13.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3.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1">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1.2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3.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7">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7.25">
      <c r="A96" s="313"/>
      <c r="B96" s="322" t="s">
        <v>121</v>
      </c>
      <c r="C96" s="336"/>
      <c r="D96" s="322"/>
      <c r="E96" s="313"/>
      <c r="F96" s="313"/>
      <c r="G96" s="313"/>
      <c r="H96" s="313"/>
      <c r="I96" s="313"/>
      <c r="J96" s="313"/>
      <c r="K96" s="313"/>
      <c r="L96" s="313"/>
      <c r="M96" s="313"/>
      <c r="N96" s="313"/>
      <c r="O96" s="313"/>
      <c r="P96" s="313"/>
      <c r="Q96" s="313"/>
    </row>
    <row r="97" spans="1:17" ht="43.5">
      <c r="A97" s="313"/>
      <c r="B97" s="342" t="s">
        <v>123</v>
      </c>
      <c r="C97" s="336"/>
      <c r="D97" s="342"/>
      <c r="E97" s="313"/>
      <c r="F97" s="313"/>
      <c r="G97" s="313"/>
      <c r="H97" s="313"/>
      <c r="I97" s="313"/>
      <c r="J97" s="313"/>
      <c r="K97" s="313"/>
      <c r="L97" s="313"/>
      <c r="M97" s="313"/>
      <c r="N97" s="313"/>
      <c r="O97" s="313"/>
      <c r="P97" s="313"/>
      <c r="Q97" s="313"/>
    </row>
    <row r="98" spans="1:17" ht="43.5">
      <c r="A98" s="313"/>
      <c r="B98" s="342" t="s">
        <v>122</v>
      </c>
      <c r="C98" s="336"/>
      <c r="D98" s="342"/>
      <c r="E98" s="313"/>
      <c r="F98" s="313"/>
      <c r="G98" s="313"/>
      <c r="H98" s="313"/>
      <c r="I98" s="313"/>
      <c r="J98" s="313"/>
      <c r="K98" s="313"/>
      <c r="L98" s="313"/>
      <c r="M98" s="313"/>
      <c r="N98" s="313"/>
      <c r="O98" s="313"/>
      <c r="P98" s="313"/>
      <c r="Q98" s="313"/>
    </row>
    <row r="99" spans="1:17" ht="54.75">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43">
      <selection activeCell="E52" sqref="E52"/>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2</v>
      </c>
      <c r="C2" s="184">
        <v>1</v>
      </c>
      <c r="D2" s="184">
        <v>2</v>
      </c>
      <c r="E2" s="184">
        <v>3</v>
      </c>
      <c r="F2" s="184">
        <v>4</v>
      </c>
      <c r="G2" s="184">
        <v>5</v>
      </c>
      <c r="H2" s="184">
        <v>6</v>
      </c>
    </row>
    <row r="3" spans="1:14" ht="15">
      <c r="A3" s="180" t="s">
        <v>403</v>
      </c>
      <c r="B3" s="180" t="str">
        <f>TEXT(INDEX(C3:H3,1,B$2),"")</f>
        <v>Protection thermique estivale dans le standard MINERGIE</v>
      </c>
      <c r="C3" s="185" t="s">
        <v>405</v>
      </c>
      <c r="D3" s="186" t="s">
        <v>491</v>
      </c>
      <c r="E3" s="186" t="s">
        <v>397</v>
      </c>
      <c r="F3" s="186"/>
      <c r="G3" s="186"/>
      <c r="H3" s="186"/>
      <c r="I3" s="174"/>
      <c r="J3" s="174"/>
      <c r="K3" s="174"/>
      <c r="L3" s="174"/>
      <c r="M3" s="174"/>
      <c r="N3" s="174"/>
    </row>
    <row r="4" spans="1:14" ht="12.75">
      <c r="A4" s="180"/>
      <c r="B4" s="180" t="str">
        <f>TEXT(INDEX(C4:H4,1,B$2),"")</f>
        <v>pour justificatif MINERGIE®/-P® version 9</v>
      </c>
      <c r="C4" s="185" t="s">
        <v>192</v>
      </c>
      <c r="D4" s="186" t="s">
        <v>11</v>
      </c>
      <c r="E4" s="186"/>
      <c r="F4" s="186"/>
      <c r="G4" s="186"/>
      <c r="H4" s="186"/>
      <c r="I4" s="174"/>
      <c r="J4" s="174"/>
      <c r="K4" s="174"/>
      <c r="L4" s="174"/>
      <c r="M4" s="174"/>
      <c r="N4" s="174"/>
    </row>
    <row r="5" spans="1:14" ht="12.75">
      <c r="A5" s="180"/>
      <c r="B5" s="180" t="str">
        <f aca="true" t="shared" si="0" ref="B5:B69">TEXT(INDEX(C5:H5,1,B$2),"")</f>
        <v>Objet:</v>
      </c>
      <c r="C5" s="187" t="s">
        <v>237</v>
      </c>
      <c r="D5" s="186" t="s">
        <v>490</v>
      </c>
      <c r="E5" s="336" t="s">
        <v>129</v>
      </c>
      <c r="F5" s="186"/>
      <c r="G5" s="186"/>
      <c r="H5" s="186"/>
      <c r="I5" s="174"/>
      <c r="J5" s="174"/>
      <c r="K5" s="174"/>
      <c r="L5" s="174"/>
      <c r="M5" s="174"/>
      <c r="N5" s="174"/>
    </row>
    <row r="6" spans="1:14" ht="12.75">
      <c r="A6" s="180"/>
      <c r="B6" s="180" t="str">
        <f t="shared" si="0"/>
        <v>Rue, n°:</v>
      </c>
      <c r="C6" s="187" t="s">
        <v>238</v>
      </c>
      <c r="D6" s="186" t="s">
        <v>459</v>
      </c>
      <c r="E6" s="336" t="s">
        <v>130</v>
      </c>
      <c r="F6" s="186"/>
      <c r="G6" s="186"/>
      <c r="H6" s="186"/>
      <c r="I6" s="174"/>
      <c r="J6" s="174"/>
      <c r="K6" s="174"/>
      <c r="L6" s="174"/>
      <c r="M6" s="174"/>
      <c r="N6" s="174"/>
    </row>
    <row r="7" spans="1:14" ht="12.75">
      <c r="A7" s="180"/>
      <c r="B7" s="180" t="str">
        <f t="shared" si="0"/>
        <v>NPA:</v>
      </c>
      <c r="C7" s="187" t="s">
        <v>239</v>
      </c>
      <c r="D7" s="186" t="s">
        <v>460</v>
      </c>
      <c r="E7" s="336" t="s">
        <v>131</v>
      </c>
      <c r="F7" s="186"/>
      <c r="G7" s="186"/>
      <c r="H7" s="186"/>
      <c r="I7" s="174"/>
      <c r="J7" s="174"/>
      <c r="K7" s="174"/>
      <c r="L7" s="174"/>
      <c r="M7" s="174"/>
      <c r="N7" s="174"/>
    </row>
    <row r="8" spans="1:14" ht="12.75">
      <c r="A8" s="180"/>
      <c r="B8" s="180" t="str">
        <f t="shared" si="0"/>
        <v>Lieu:</v>
      </c>
      <c r="C8" s="187" t="s">
        <v>240</v>
      </c>
      <c r="D8" s="186" t="s">
        <v>7</v>
      </c>
      <c r="E8" s="336" t="s">
        <v>132</v>
      </c>
      <c r="F8" s="186"/>
      <c r="G8" s="186"/>
      <c r="H8" s="186"/>
      <c r="I8" s="174"/>
      <c r="J8" s="174"/>
      <c r="K8" s="174"/>
      <c r="L8" s="174"/>
      <c r="M8" s="174"/>
      <c r="N8" s="174"/>
    </row>
    <row r="9" spans="1:14" ht="25.5" customHeight="1">
      <c r="A9" s="180"/>
      <c r="B9" s="180" t="str">
        <f t="shared" si="0"/>
        <v>La justification de la protection thermique estivale se base sur la déclaration du requérant. </v>
      </c>
      <c r="C9" s="185" t="s">
        <v>393</v>
      </c>
      <c r="D9" s="186" t="s">
        <v>493</v>
      </c>
      <c r="E9" s="336"/>
      <c r="F9" s="186"/>
      <c r="G9" s="186"/>
      <c r="H9" s="186"/>
      <c r="I9" s="174"/>
      <c r="J9" s="174"/>
      <c r="K9" s="174"/>
      <c r="L9" s="174"/>
      <c r="M9" s="174"/>
      <c r="N9" s="174"/>
    </row>
    <row r="10" spans="1:14" ht="26.25">
      <c r="A10" s="180"/>
      <c r="B10" s="180" t="str">
        <f t="shared" si="0"/>
        <v>L'office de certification peut, lors du contrôle du dossier ou lors des visites de chantier, demander des justificatifs détaillés.</v>
      </c>
      <c r="C10" s="185" t="s">
        <v>394</v>
      </c>
      <c r="D10" s="186" t="s">
        <v>494</v>
      </c>
      <c r="E10" s="186" t="s">
        <v>397</v>
      </c>
      <c r="F10" s="186"/>
      <c r="G10" s="186"/>
      <c r="H10" s="186"/>
      <c r="I10" s="174"/>
      <c r="J10" s="174"/>
      <c r="K10" s="174"/>
      <c r="L10" s="174"/>
      <c r="M10" s="174"/>
      <c r="N10" s="174"/>
    </row>
    <row r="11" spans="1:14" ht="26.25">
      <c r="A11" s="180"/>
      <c r="B11" s="180" t="str">
        <f t="shared" si="0"/>
        <v>La part vitrée se rapporte toujours à la surface de la façade (PAS à la surface de référence énergétique).</v>
      </c>
      <c r="C11" s="185" t="s">
        <v>378</v>
      </c>
      <c r="D11" s="186" t="s">
        <v>492</v>
      </c>
      <c r="E11" s="186" t="s">
        <v>397</v>
      </c>
      <c r="F11" s="186"/>
      <c r="G11" s="186"/>
      <c r="H11" s="186"/>
      <c r="I11" s="174"/>
      <c r="J11" s="174"/>
      <c r="K11" s="174"/>
      <c r="L11" s="174"/>
      <c r="M11" s="174"/>
      <c r="N11" s="174"/>
    </row>
    <row r="12" spans="1:14" ht="26.25">
      <c r="A12" s="180"/>
      <c r="B12" s="180" t="str">
        <f t="shared" si="0"/>
        <v>Les surfaces vitrées sont inférieures aux surfaces de fenêtres (déduction des cadres).</v>
      </c>
      <c r="C12" s="185" t="s">
        <v>209</v>
      </c>
      <c r="D12" s="186" t="s">
        <v>495</v>
      </c>
      <c r="E12" s="186" t="s">
        <v>397</v>
      </c>
      <c r="F12" s="186"/>
      <c r="G12" s="186"/>
      <c r="H12" s="186"/>
      <c r="I12" s="174"/>
      <c r="J12" s="174"/>
      <c r="K12" s="174"/>
      <c r="L12" s="174"/>
      <c r="M12" s="174"/>
      <c r="N12" s="174"/>
    </row>
    <row r="13" spans="1:8" ht="39">
      <c r="A13" s="180"/>
      <c r="B13" s="180" t="str">
        <f t="shared" si="0"/>
        <v>Variante 1: Justification globale pour des cas standard: habitation, bureau (individuel ou paysagé), 
salle de réunion et dépôt (sans refroidissement)</v>
      </c>
      <c r="C13" s="188" t="s">
        <v>379</v>
      </c>
      <c r="D13" s="180" t="s">
        <v>496</v>
      </c>
      <c r="E13" s="186"/>
      <c r="F13" s="180"/>
      <c r="G13" s="180"/>
      <c r="H13" s="180"/>
    </row>
    <row r="14" spans="1:8" ht="25.5" customHeight="1">
      <c r="A14" s="180"/>
      <c r="B14" s="180" t="str">
        <f t="shared" si="0"/>
        <v>La justification globale est valable pour les zones dans lesquelles les exigences suivantes sont respectées pour tous les locaux:</v>
      </c>
      <c r="C14" s="188" t="s">
        <v>404</v>
      </c>
      <c r="D14" s="180" t="s">
        <v>497</v>
      </c>
      <c r="E14" s="186"/>
      <c r="F14" s="180"/>
      <c r="G14" s="180"/>
      <c r="H14" s="180"/>
    </row>
    <row r="15" spans="1:8" ht="12.75">
      <c r="A15" s="180"/>
      <c r="B15" s="180" t="str">
        <f t="shared" si="0"/>
        <v>- pas de lanterneau;</v>
      </c>
      <c r="C15" s="188" t="s">
        <v>211</v>
      </c>
      <c r="D15" s="180" t="s">
        <v>498</v>
      </c>
      <c r="E15" s="186"/>
      <c r="F15" s="180"/>
      <c r="G15" s="180"/>
      <c r="H15" s="180"/>
    </row>
    <row r="16" spans="1:8" ht="26.25">
      <c r="A16" s="180"/>
      <c r="B16" s="180" t="str">
        <f t="shared" si="0"/>
        <v>- protection solaire mobile extérieure: volet roulant ou store à lamelles;</v>
      </c>
      <c r="C16" s="188" t="s">
        <v>218</v>
      </c>
      <c r="D16" s="180" t="s">
        <v>499</v>
      </c>
      <c r="E16" s="186"/>
      <c r="F16" s="180"/>
      <c r="G16" s="180"/>
      <c r="H16" s="180"/>
    </row>
    <row r="17" spans="1:8" ht="12.75">
      <c r="A17" s="180"/>
      <c r="B17" s="180" t="str">
        <f t="shared" si="0"/>
        <v>- rafraîchissement nocturne par les fenêtres;</v>
      </c>
      <c r="C17" s="188" t="s">
        <v>384</v>
      </c>
      <c r="D17" s="180" t="s">
        <v>500</v>
      </c>
      <c r="E17" s="186"/>
      <c r="F17" s="180"/>
      <c r="G17" s="180"/>
      <c r="H17" s="180"/>
    </row>
    <row r="18" spans="1:8" ht="26.25">
      <c r="A18" s="180"/>
      <c r="B18" s="180" t="str">
        <f t="shared" si="0"/>
        <v>- charges internes pas plus élevées que la valeur standard du cahier technique SIA 2024.</v>
      </c>
      <c r="C18" s="188" t="s">
        <v>236</v>
      </c>
      <c r="D18" s="186" t="s">
        <v>501</v>
      </c>
      <c r="E18" s="186"/>
      <c r="F18" s="180"/>
      <c r="G18" s="180"/>
      <c r="H18" s="180"/>
    </row>
    <row r="19" spans="1:9" ht="12.75">
      <c r="A19" s="180"/>
      <c r="B19" s="180" t="str">
        <f t="shared" si="0"/>
        <v>  Zone</v>
      </c>
      <c r="C19" s="189" t="s">
        <v>205</v>
      </c>
      <c r="D19" s="186" t="s">
        <v>502</v>
      </c>
      <c r="E19" s="186" t="s">
        <v>397</v>
      </c>
      <c r="F19" s="190"/>
      <c r="G19" s="190"/>
      <c r="H19" s="190"/>
      <c r="I19" s="177"/>
    </row>
    <row r="20" spans="1:9" ht="12.75">
      <c r="A20" s="180"/>
      <c r="B20" s="180" t="str">
        <f t="shared" si="0"/>
        <v>Les locaux de cette zone satisfont-ils les critères?</v>
      </c>
      <c r="C20" s="189" t="s">
        <v>391</v>
      </c>
      <c r="D20" s="186" t="s">
        <v>503</v>
      </c>
      <c r="E20" s="186" t="s">
        <v>397</v>
      </c>
      <c r="F20" s="190"/>
      <c r="G20" s="190"/>
      <c r="H20" s="190"/>
      <c r="I20" s="177"/>
    </row>
    <row r="21" spans="1:9" ht="24" customHeight="1">
      <c r="A21" s="180"/>
      <c r="B21" s="180" t="str">
        <f t="shared" si="0"/>
        <v>Habitation individuelle ou collective avec plafond en béton apparent à &gt;80%:
- 1 façade et taux de surface vitrée &lt;70%</v>
      </c>
      <c r="C21" s="189" t="s">
        <v>387</v>
      </c>
      <c r="D21" s="186" t="s">
        <v>504</v>
      </c>
      <c r="E21" s="186"/>
      <c r="F21" s="190"/>
      <c r="G21" s="190"/>
      <c r="H21" s="190"/>
      <c r="I21" s="177"/>
    </row>
    <row r="22" spans="1:9" ht="24" customHeight="1">
      <c r="A22" s="180"/>
      <c r="B22" s="180" t="str">
        <f t="shared" si="0"/>
        <v>Habitation individuelle ou collective avec plafond en béton apparent à &gt;80%:
- pièce d'angle et taux de surface vitrée de chaque façade &lt;50%</v>
      </c>
      <c r="C22" s="189" t="s">
        <v>388</v>
      </c>
      <c r="D22" s="186" t="s">
        <v>505</v>
      </c>
      <c r="E22" s="186"/>
      <c r="F22" s="190"/>
      <c r="G22" s="190"/>
      <c r="H22" s="190"/>
      <c r="I22" s="177"/>
    </row>
    <row r="23" spans="1:9" ht="36" customHeight="1">
      <c r="A23" s="180"/>
      <c r="B23" s="180" t="str">
        <f t="shared" si="0"/>
        <v>Habitation individuelle ou collective avec dalle en bois:
- chape ciment d'au moins 6 cm d'épaisseur;
- taux de surface vitrée  &lt;40%</v>
      </c>
      <c r="C23" s="189" t="s">
        <v>385</v>
      </c>
      <c r="D23" s="186" t="s">
        <v>506</v>
      </c>
      <c r="E23" s="186"/>
      <c r="F23" s="190"/>
      <c r="G23" s="190"/>
      <c r="H23" s="190"/>
      <c r="I23" s="177"/>
    </row>
    <row r="24" spans="1:9" ht="36" customHeight="1">
      <c r="A24" s="180"/>
      <c r="B24" s="180" t="str">
        <f t="shared" si="0"/>
        <v>Habitation individuelle ou collective, pièce orientée au sud avec 1 façade:
- ombrage par un balcon d'au moins 1 m de profondeur;
- dalle béton ou chape ciment d'au moins 6 cm d'épaisseur;</v>
      </c>
      <c r="C24" s="189" t="s">
        <v>389</v>
      </c>
      <c r="D24" s="186" t="s">
        <v>507</v>
      </c>
      <c r="E24" s="186"/>
      <c r="F24" s="190"/>
      <c r="G24" s="190"/>
      <c r="H24" s="190"/>
      <c r="I24" s="177"/>
    </row>
    <row r="25" spans="1:9" ht="36" customHeight="1">
      <c r="A25" s="180"/>
      <c r="B25" s="180" t="str">
        <f t="shared" si="0"/>
        <v>Bureau (individuel ou paysagé), salle de réunion avec 1 façade:
- plafond en béton apparent à &gt;80%:
- taux de surface vitrée &lt;50% et régulation automatique des protections solaires</v>
      </c>
      <c r="C25" s="189" t="s">
        <v>386</v>
      </c>
      <c r="D25" s="186" t="s">
        <v>508</v>
      </c>
      <c r="E25" s="186"/>
      <c r="F25" s="190"/>
      <c r="G25" s="190"/>
      <c r="H25" s="190"/>
      <c r="I25" s="177"/>
    </row>
    <row r="26" spans="1:9" ht="12.75">
      <c r="A26" s="180"/>
      <c r="B26" s="180" t="str">
        <f t="shared" si="0"/>
        <v>Dépôt avec faibles charges internes</v>
      </c>
      <c r="C26" s="189" t="s">
        <v>210</v>
      </c>
      <c r="D26" s="186" t="s">
        <v>509</v>
      </c>
      <c r="E26" s="186"/>
      <c r="F26" s="190"/>
      <c r="G26" s="190"/>
      <c r="H26" s="190"/>
      <c r="I26" s="177"/>
    </row>
    <row r="27" spans="1:8" ht="51" customHeight="1">
      <c r="A27" s="180"/>
      <c r="B27" s="180" t="str">
        <f t="shared" si="0"/>
        <v>"n.a":  non applicable. Un tel type de local n'existe pas.
"oui":  Il y a un local de ce type et tous les critères sont remplis.
"non": Il y a un local de ce type mais tous les critères ne sont pas remplis (p.ex. taux de surface vitrée trop élevé)</v>
      </c>
      <c r="C27" s="188" t="s">
        <v>390</v>
      </c>
      <c r="D27" s="180" t="s">
        <v>510</v>
      </c>
      <c r="E27" s="186"/>
      <c r="F27" s="180"/>
      <c r="G27" s="180"/>
      <c r="H27" s="180"/>
    </row>
    <row r="28" spans="1:8" ht="26.25">
      <c r="A28" s="180"/>
      <c r="B28" s="180" t="str">
        <f t="shared" si="0"/>
        <v>Variante 2: justification externe des critères selon SIA 382/1 (sans refroidissement)</v>
      </c>
      <c r="C28" s="188" t="s">
        <v>235</v>
      </c>
      <c r="D28" s="180" t="s">
        <v>511</v>
      </c>
      <c r="E28" s="186" t="s">
        <v>397</v>
      </c>
      <c r="F28" s="180"/>
      <c r="G28" s="180"/>
      <c r="H28" s="180"/>
    </row>
    <row r="29" spans="1:8" ht="26.25">
      <c r="A29" s="180"/>
      <c r="B29" s="180" t="str">
        <f t="shared" si="0"/>
        <v>Le respect de ces critères est décrit et documenté en annexe.</v>
      </c>
      <c r="C29" s="188" t="s">
        <v>214</v>
      </c>
      <c r="D29" s="180" t="s">
        <v>512</v>
      </c>
      <c r="E29" s="186" t="s">
        <v>397</v>
      </c>
      <c r="F29" s="180"/>
      <c r="G29" s="180"/>
      <c r="H29" s="180"/>
    </row>
    <row r="30" spans="1:8" ht="12.75">
      <c r="A30" s="180"/>
      <c r="B30" s="180" t="str">
        <f t="shared" si="0"/>
        <v>SIA 382/1 chiffre</v>
      </c>
      <c r="C30" s="188" t="s">
        <v>383</v>
      </c>
      <c r="D30" s="180" t="s">
        <v>513</v>
      </c>
      <c r="E30" s="186" t="s">
        <v>397</v>
      </c>
      <c r="F30" s="180"/>
      <c r="G30" s="180"/>
      <c r="H30" s="180"/>
    </row>
    <row r="31" spans="1:8" ht="12.75">
      <c r="A31" s="180"/>
      <c r="B31" s="180" t="str">
        <f t="shared" si="0"/>
        <v>  Zone     </v>
      </c>
      <c r="C31" s="188" t="s">
        <v>205</v>
      </c>
      <c r="D31" s="180" t="s">
        <v>514</v>
      </c>
      <c r="E31" s="186"/>
      <c r="F31" s="180"/>
      <c r="G31" s="180"/>
      <c r="H31" s="180"/>
    </row>
    <row r="32" spans="1:8" ht="12.75">
      <c r="A32" s="180"/>
      <c r="B32" s="180" t="str">
        <f t="shared" si="0"/>
        <v>ch. 2.1.3</v>
      </c>
      <c r="C32" s="188" t="s">
        <v>380</v>
      </c>
      <c r="D32" s="331" t="s">
        <v>8</v>
      </c>
      <c r="E32" s="186" t="s">
        <v>397</v>
      </c>
      <c r="F32" s="180"/>
      <c r="G32" s="180"/>
      <c r="H32" s="180"/>
    </row>
    <row r="33" spans="1:8" ht="12.75">
      <c r="A33" s="180"/>
      <c r="B33" s="180" t="str">
        <f t="shared" si="0"/>
        <v>Les exigences de protection solaire sont remplies.</v>
      </c>
      <c r="C33" s="188" t="s">
        <v>217</v>
      </c>
      <c r="D33" s="186" t="s">
        <v>515</v>
      </c>
      <c r="E33" s="186"/>
      <c r="F33" s="180"/>
      <c r="G33" s="180"/>
      <c r="H33" s="180"/>
    </row>
    <row r="34" spans="1:8" ht="12.75">
      <c r="A34" s="180"/>
      <c r="B34" s="180" t="str">
        <f t="shared" si="0"/>
        <v>ch. 2.1.4</v>
      </c>
      <c r="C34" s="188" t="s">
        <v>381</v>
      </c>
      <c r="D34" s="331" t="s">
        <v>9</v>
      </c>
      <c r="E34" s="186" t="s">
        <v>397</v>
      </c>
      <c r="F34" s="180"/>
      <c r="G34" s="180"/>
      <c r="H34" s="180"/>
    </row>
    <row r="35" spans="1:8" ht="39">
      <c r="A35" s="180"/>
      <c r="B35" s="180" t="str">
        <f t="shared" si="0"/>
        <v>Les exigences de capacité thermique sont remplies. Calcul selon SIA 382/1, annexe E (www.energycodes.ch).</v>
      </c>
      <c r="C35" s="188" t="s">
        <v>406</v>
      </c>
      <c r="D35" s="186" t="s">
        <v>0</v>
      </c>
      <c r="E35" s="186"/>
      <c r="F35" s="180"/>
      <c r="G35" s="180"/>
      <c r="H35" s="180"/>
    </row>
    <row r="36" spans="1:8" ht="12.75">
      <c r="A36" s="180"/>
      <c r="B36" s="180" t="str">
        <f t="shared" si="0"/>
        <v>ch. 4.4.3</v>
      </c>
      <c r="C36" s="188" t="s">
        <v>382</v>
      </c>
      <c r="D36" s="331" t="s">
        <v>10</v>
      </c>
      <c r="E36" s="186" t="s">
        <v>397</v>
      </c>
      <c r="F36" s="180"/>
      <c r="G36" s="180"/>
      <c r="H36" s="180"/>
    </row>
    <row r="37" spans="1:8" ht="26.25">
      <c r="A37" s="180"/>
      <c r="B37" s="180" t="str">
        <f>TEXT(INDEX(C37:H37,1,B$2),"")</f>
        <v>Les charges internes sont suffisamment basses pour être évacués par l'aération par les fenêtres.</v>
      </c>
      <c r="C37" s="188" t="s">
        <v>213</v>
      </c>
      <c r="D37" s="186" t="s">
        <v>1</v>
      </c>
      <c r="E37" s="186"/>
      <c r="F37" s="180"/>
      <c r="G37" s="180"/>
      <c r="H37" s="180"/>
    </row>
    <row r="38" spans="1:8" ht="26.25">
      <c r="A38" s="180"/>
      <c r="B38" s="180" t="str">
        <f t="shared" si="0"/>
        <v>Remarques concernant la justification externe (manière, annexes, par ex. critères de choix selon aide à l'utilisation):</v>
      </c>
      <c r="C38" s="188" t="s">
        <v>215</v>
      </c>
      <c r="D38" s="186" t="s">
        <v>2</v>
      </c>
      <c r="E38" s="186" t="s">
        <v>397</v>
      </c>
      <c r="F38" s="180"/>
      <c r="G38" s="180"/>
      <c r="H38" s="180"/>
    </row>
    <row r="39" spans="1:8" ht="12.75">
      <c r="A39" s="180"/>
      <c r="B39" s="180" t="str">
        <f t="shared" si="0"/>
        <v>Variante 3: calcul selon SIA 380/4 Climatisation</v>
      </c>
      <c r="C39" s="188" t="s">
        <v>377</v>
      </c>
      <c r="D39" s="186" t="s">
        <v>3</v>
      </c>
      <c r="E39" s="186" t="s">
        <v>397</v>
      </c>
      <c r="F39" s="180"/>
      <c r="G39" s="180"/>
      <c r="H39" s="180"/>
    </row>
    <row r="40" spans="1:8" ht="12.75">
      <c r="A40" s="180"/>
      <c r="B40" s="180" t="str">
        <f t="shared" si="0"/>
        <v>  Zone</v>
      </c>
      <c r="C40" s="188" t="s">
        <v>205</v>
      </c>
      <c r="D40" s="186" t="s">
        <v>502</v>
      </c>
      <c r="E40" s="186"/>
      <c r="F40" s="180"/>
      <c r="G40" s="180"/>
      <c r="H40" s="180"/>
    </row>
    <row r="41" spans="1:8" ht="38.25" customHeight="1">
      <c r="A41" s="180"/>
      <c r="B41" s="180" t="str">
        <f t="shared" si="0"/>
        <v>Les températures de l'air intérieur en été sont calculées selon SIA 382/1 chiffre 4.4.4. La courbe limite, sans refroidissement, est dépassée moins de 100 h.</v>
      </c>
      <c r="C41" s="188" t="s">
        <v>216</v>
      </c>
      <c r="D41" s="180" t="s">
        <v>4</v>
      </c>
      <c r="E41" s="186"/>
      <c r="F41" s="180"/>
      <c r="G41" s="180"/>
      <c r="H41" s="180"/>
    </row>
    <row r="42" spans="1:8" ht="25.5" customHeight="1">
      <c r="A42" s="180"/>
      <c r="B42" s="180" t="str">
        <f t="shared" si="0"/>
        <v>La zone est refroidie et les besoins en énergie sont calculés. 
Il n'y a aucune température trop élevée en été.</v>
      </c>
      <c r="C42" s="188" t="s">
        <v>376</v>
      </c>
      <c r="D42" s="180" t="s">
        <v>5</v>
      </c>
      <c r="E42" s="186"/>
      <c r="F42" s="180"/>
      <c r="G42" s="180"/>
      <c r="H42" s="180"/>
    </row>
    <row r="43" spans="1:8" ht="12.75">
      <c r="A43" s="180"/>
      <c r="B43" s="180" t="str">
        <f t="shared" si="0"/>
        <v>francais</v>
      </c>
      <c r="C43" s="188"/>
      <c r="D43" s="180" t="s">
        <v>396</v>
      </c>
      <c r="E43" s="186" t="s">
        <v>397</v>
      </c>
      <c r="F43" s="180"/>
      <c r="G43" s="180"/>
      <c r="H43" s="180"/>
    </row>
    <row r="44" spans="1:8" ht="12.75">
      <c r="A44" s="180"/>
      <c r="B44" s="180" t="str">
        <f t="shared" si="0"/>
        <v>francais</v>
      </c>
      <c r="C44" s="188"/>
      <c r="D44" s="180" t="s">
        <v>396</v>
      </c>
      <c r="E44" s="186" t="s">
        <v>397</v>
      </c>
      <c r="F44" s="180"/>
      <c r="G44" s="180"/>
      <c r="H44" s="180"/>
    </row>
    <row r="45" spans="1:8" ht="26.25">
      <c r="A45" s="180"/>
      <c r="B45" s="180" t="str">
        <f t="shared" si="0"/>
        <v>Selon cette déclaration, les exigences pour la protection thermique estivale sont remplies.</v>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oui</v>
      </c>
      <c r="C47" s="188" t="s">
        <v>206</v>
      </c>
      <c r="D47" s="186" t="s">
        <v>407</v>
      </c>
      <c r="E47" s="186" t="s">
        <v>20</v>
      </c>
      <c r="F47" s="180"/>
      <c r="G47" s="180"/>
      <c r="H47" s="180"/>
    </row>
    <row r="48" spans="1:8" ht="12.75">
      <c r="A48" s="180"/>
      <c r="B48" s="180" t="str">
        <f t="shared" si="0"/>
        <v>non</v>
      </c>
      <c r="C48" s="188" t="s">
        <v>207</v>
      </c>
      <c r="D48" s="186" t="s">
        <v>408</v>
      </c>
      <c r="E48" s="186" t="s">
        <v>21</v>
      </c>
      <c r="F48" s="180"/>
      <c r="G48" s="180"/>
      <c r="H48" s="180"/>
    </row>
    <row r="49" spans="2:5" ht="12.75">
      <c r="B49" s="176" t="str">
        <f t="shared" si="0"/>
        <v>oui</v>
      </c>
      <c r="C49" s="195" t="s">
        <v>206</v>
      </c>
      <c r="D49" s="176" t="s">
        <v>407</v>
      </c>
      <c r="E49" s="186" t="s">
        <v>20</v>
      </c>
    </row>
    <row r="50" spans="2:5" ht="12.75">
      <c r="B50" s="176" t="str">
        <f t="shared" si="0"/>
        <v>non</v>
      </c>
      <c r="C50" s="196" t="s">
        <v>207</v>
      </c>
      <c r="D50" s="176" t="s">
        <v>408</v>
      </c>
      <c r="E50" s="186" t="s">
        <v>21</v>
      </c>
    </row>
    <row r="51" spans="2:5" ht="12.75">
      <c r="B51" s="176" t="str">
        <f t="shared" si="0"/>
        <v>Protection thermique estivale dans le standard MINERGIE®</v>
      </c>
      <c r="C51" s="188" t="s">
        <v>415</v>
      </c>
      <c r="D51" s="180" t="s">
        <v>457</v>
      </c>
      <c r="E51" s="180" t="s">
        <v>19</v>
      </c>
    </row>
    <row r="52" spans="2:5" ht="12.75">
      <c r="B52" s="176" t="str">
        <f t="shared" si="0"/>
        <v>pour justificatif MINERGIE®/-P®/-A® </v>
      </c>
      <c r="C52" s="185" t="s">
        <v>519</v>
      </c>
      <c r="D52" s="180" t="s">
        <v>520</v>
      </c>
      <c r="E52" s="180" t="s">
        <v>521</v>
      </c>
    </row>
    <row r="53" spans="2:5" ht="12.75">
      <c r="B53" s="176" t="str">
        <f t="shared" si="0"/>
        <v>Justification d'après des critères selon SIA 382/1</v>
      </c>
      <c r="C53" s="188" t="s">
        <v>241</v>
      </c>
      <c r="D53" s="180" t="s">
        <v>458</v>
      </c>
      <c r="E53" s="186" t="s">
        <v>30</v>
      </c>
    </row>
    <row r="54" spans="2:5" ht="12.75">
      <c r="B54" s="176" t="str">
        <f t="shared" si="0"/>
        <v>Objet:</v>
      </c>
      <c r="C54" s="188" t="s">
        <v>237</v>
      </c>
      <c r="D54" s="180" t="s">
        <v>490</v>
      </c>
      <c r="E54" s="180" t="s">
        <v>129</v>
      </c>
    </row>
    <row r="55" spans="2:5" ht="12.75">
      <c r="B55" s="176" t="str">
        <f t="shared" si="0"/>
        <v>Rue, n°:</v>
      </c>
      <c r="C55" s="188" t="s">
        <v>238</v>
      </c>
      <c r="D55" s="180" t="s">
        <v>459</v>
      </c>
      <c r="E55" s="180" t="s">
        <v>130</v>
      </c>
    </row>
    <row r="56" spans="2:5" ht="12.75">
      <c r="B56" s="176" t="str">
        <f t="shared" si="0"/>
        <v>NPA:</v>
      </c>
      <c r="C56" s="188" t="s">
        <v>239</v>
      </c>
      <c r="D56" s="180" t="s">
        <v>460</v>
      </c>
      <c r="E56" s="180" t="s">
        <v>131</v>
      </c>
    </row>
    <row r="57" spans="2:5" ht="12.75">
      <c r="B57" s="176" t="str">
        <f t="shared" si="0"/>
        <v>Lieu:</v>
      </c>
      <c r="C57" s="188" t="s">
        <v>392</v>
      </c>
      <c r="D57" s="180" t="s">
        <v>7</v>
      </c>
      <c r="E57" s="180" t="s">
        <v>132</v>
      </c>
    </row>
    <row r="58" spans="2:5" ht="12.75">
      <c r="B58" s="176" t="str">
        <f t="shared" si="0"/>
        <v>Zone</v>
      </c>
      <c r="C58" s="188" t="s">
        <v>205</v>
      </c>
      <c r="D58" s="180" t="s">
        <v>205</v>
      </c>
      <c r="E58" s="180" t="s">
        <v>133</v>
      </c>
    </row>
    <row r="59" spans="2:5" ht="26.25">
      <c r="B59" s="176" t="str">
        <f t="shared" si="0"/>
        <v>Coefficient g maximal des fenêtres en façade selon SIA 382/1, chiffres 2.1.3.1 à 2.1.3.3</v>
      </c>
      <c r="C59" s="188" t="s">
        <v>244</v>
      </c>
      <c r="D59" s="180" t="s">
        <v>461</v>
      </c>
      <c r="E59" s="180" t="s">
        <v>134</v>
      </c>
    </row>
    <row r="60" spans="2:5" ht="12.75">
      <c r="B60" s="176" t="str">
        <f t="shared" si="0"/>
        <v>Local critique</v>
      </c>
      <c r="C60" s="188" t="s">
        <v>246</v>
      </c>
      <c r="D60" s="180" t="s">
        <v>462</v>
      </c>
      <c r="E60" s="349" t="s">
        <v>135</v>
      </c>
    </row>
    <row r="61" spans="2:5" ht="12.75">
      <c r="B61" s="176" t="str">
        <f t="shared" si="0"/>
        <v>Façade 1: orientation</v>
      </c>
      <c r="C61" s="188" t="s">
        <v>248</v>
      </c>
      <c r="D61" s="180" t="s">
        <v>463</v>
      </c>
      <c r="E61" s="349" t="s">
        <v>136</v>
      </c>
    </row>
    <row r="62" spans="2:6" ht="12.75">
      <c r="B62" s="176" t="str">
        <f t="shared" si="0"/>
        <v>Réfléchissement de façades voisines (si N, NE ou NW)</v>
      </c>
      <c r="C62" s="188" t="s">
        <v>416</v>
      </c>
      <c r="D62" s="180" t="s">
        <v>464</v>
      </c>
      <c r="E62" s="180" t="s">
        <v>138</v>
      </c>
      <c r="F62" s="180" t="s">
        <v>137</v>
      </c>
    </row>
    <row r="63" spans="2:6" ht="12.75">
      <c r="B63" s="176" t="str">
        <f t="shared" si="0"/>
        <v>Longueur de la façade (seulement local d'angle)</v>
      </c>
      <c r="C63" s="188" t="s">
        <v>417</v>
      </c>
      <c r="D63" s="180" t="s">
        <v>465</v>
      </c>
      <c r="E63" s="180" t="s">
        <v>140</v>
      </c>
      <c r="F63" s="180" t="s">
        <v>139</v>
      </c>
    </row>
    <row r="64" spans="2:5" ht="12.75">
      <c r="B64" s="176" t="str">
        <f t="shared" si="0"/>
        <v>Surface de la façade</v>
      </c>
      <c r="C64" s="188" t="s">
        <v>27</v>
      </c>
      <c r="D64" s="180" t="s">
        <v>466</v>
      </c>
      <c r="E64" s="349" t="s">
        <v>141</v>
      </c>
    </row>
    <row r="65" spans="2:5" ht="12.75">
      <c r="B65" s="176" t="str">
        <f t="shared" si="0"/>
        <v>Surface vitrée</v>
      </c>
      <c r="C65" s="188" t="s">
        <v>256</v>
      </c>
      <c r="D65" s="180" t="s">
        <v>467</v>
      </c>
      <c r="E65" s="349" t="s">
        <v>142</v>
      </c>
    </row>
    <row r="66" spans="2:5" ht="12.75">
      <c r="B66" s="176" t="str">
        <f t="shared" si="0"/>
        <v>Taux de surface vitrée</v>
      </c>
      <c r="C66" s="188" t="s">
        <v>257</v>
      </c>
      <c r="D66" s="180" t="s">
        <v>468</v>
      </c>
      <c r="E66" s="180" t="s">
        <v>143</v>
      </c>
    </row>
    <row r="67" spans="2:5" ht="12.75">
      <c r="B67" s="176" t="str">
        <f t="shared" si="0"/>
        <v>Coefficient g max. (vitrage + protection solaire)</v>
      </c>
      <c r="C67" s="188" t="s">
        <v>418</v>
      </c>
      <c r="D67" s="180" t="s">
        <v>469</v>
      </c>
      <c r="E67" s="349" t="s">
        <v>144</v>
      </c>
    </row>
    <row r="68" spans="2:5" ht="12.75">
      <c r="B68" s="176" t="str">
        <f t="shared" si="0"/>
        <v>Coefficient g effectif (vitrage + protection solaire)</v>
      </c>
      <c r="C68" s="188" t="s">
        <v>419</v>
      </c>
      <c r="D68" s="180" t="s">
        <v>470</v>
      </c>
      <c r="E68" s="180" t="s">
        <v>145</v>
      </c>
    </row>
    <row r="69" spans="2:5" ht="12.75">
      <c r="B69" s="176" t="str">
        <f t="shared" si="0"/>
        <v>Façade 2 (seulement local d'angle): orientation</v>
      </c>
      <c r="C69" s="188" t="s">
        <v>264</v>
      </c>
      <c r="D69" s="180" t="s">
        <v>471</v>
      </c>
      <c r="E69" s="180" t="s">
        <v>146</v>
      </c>
    </row>
    <row r="70" spans="2:5" ht="12.75">
      <c r="B70" s="176" t="str">
        <f aca="true" t="shared" si="1" ref="B70:B130">TEXT(INDEX(C70:H70,1,B$2),"")</f>
        <v>Réfléchissement de façades voisines (si N, NE ou NW)</v>
      </c>
      <c r="C70" s="188" t="s">
        <v>416</v>
      </c>
      <c r="D70" s="180" t="s">
        <v>464</v>
      </c>
      <c r="E70" s="180" t="s">
        <v>138</v>
      </c>
    </row>
    <row r="71" spans="2:5" ht="12.75">
      <c r="B71" s="176" t="str">
        <f t="shared" si="1"/>
        <v>Longueur de la façade (seulement local d'angle)</v>
      </c>
      <c r="C71" s="188" t="s">
        <v>266</v>
      </c>
      <c r="D71" s="180" t="s">
        <v>465</v>
      </c>
      <c r="E71" s="180" t="s">
        <v>140</v>
      </c>
    </row>
    <row r="72" spans="2:5" ht="12.75">
      <c r="B72" s="176" t="str">
        <f t="shared" si="1"/>
        <v>Surface de la façade</v>
      </c>
      <c r="C72" s="188" t="s">
        <v>27</v>
      </c>
      <c r="D72" s="180" t="s">
        <v>466</v>
      </c>
      <c r="E72" s="349" t="s">
        <v>141</v>
      </c>
    </row>
    <row r="73" spans="2:5" ht="12.75">
      <c r="B73" s="176" t="str">
        <f t="shared" si="1"/>
        <v>Surface vitrée</v>
      </c>
      <c r="C73" s="188" t="s">
        <v>256</v>
      </c>
      <c r="D73" s="180" t="s">
        <v>467</v>
      </c>
      <c r="E73" s="349" t="s">
        <v>142</v>
      </c>
    </row>
    <row r="74" spans="2:5" ht="12.75">
      <c r="B74" s="176" t="str">
        <f t="shared" si="1"/>
        <v>Taux de surface vitrée</v>
      </c>
      <c r="C74" s="188" t="s">
        <v>257</v>
      </c>
      <c r="D74" s="180" t="s">
        <v>468</v>
      </c>
      <c r="E74" s="180" t="s">
        <v>143</v>
      </c>
    </row>
    <row r="75" spans="2:5" ht="12.75">
      <c r="B75" s="176" t="str">
        <f t="shared" si="1"/>
        <v>Coefficient g max. (vitrage + protection solaire)</v>
      </c>
      <c r="C75" s="188" t="s">
        <v>418</v>
      </c>
      <c r="D75" s="180" t="s">
        <v>469</v>
      </c>
      <c r="E75" s="349" t="s">
        <v>144</v>
      </c>
    </row>
    <row r="76" spans="2:5" ht="12.75">
      <c r="B76" s="176" t="str">
        <f t="shared" si="1"/>
        <v>Coefficient g effectif (vitrage + protection solaire)</v>
      </c>
      <c r="C76" s="188" t="s">
        <v>419</v>
      </c>
      <c r="D76" s="180" t="s">
        <v>470</v>
      </c>
      <c r="E76" s="180" t="s">
        <v>145</v>
      </c>
    </row>
    <row r="77" spans="2:5" ht="26.25">
      <c r="B77" s="176" t="str">
        <f t="shared" si="1"/>
        <v>Coefficient g maximal des lanterneaux selon SIA 382/1, chiffre 2.1.3.4</v>
      </c>
      <c r="C77" s="188" t="s">
        <v>267</v>
      </c>
      <c r="D77" s="180" t="s">
        <v>472</v>
      </c>
      <c r="E77" s="349" t="s">
        <v>147</v>
      </c>
    </row>
    <row r="78" spans="2:5" ht="12.75">
      <c r="B78" s="176" t="str">
        <f t="shared" si="1"/>
        <v>Local critique</v>
      </c>
      <c r="C78" s="188" t="s">
        <v>246</v>
      </c>
      <c r="D78" s="180" t="s">
        <v>462</v>
      </c>
      <c r="E78" s="349" t="s">
        <v>135</v>
      </c>
    </row>
    <row r="79" spans="2:5" ht="12.75">
      <c r="B79" s="176" t="str">
        <f t="shared" si="1"/>
        <v>Surface de toiture</v>
      </c>
      <c r="C79" s="188" t="s">
        <v>268</v>
      </c>
      <c r="D79" s="180" t="s">
        <v>473</v>
      </c>
      <c r="E79" s="349" t="s">
        <v>148</v>
      </c>
    </row>
    <row r="80" spans="2:5" ht="12.75">
      <c r="B80" s="176" t="str">
        <f t="shared" si="1"/>
        <v>Surface vitrée</v>
      </c>
      <c r="C80" s="188" t="s">
        <v>256</v>
      </c>
      <c r="D80" s="180" t="s">
        <v>467</v>
      </c>
      <c r="E80" s="349" t="s">
        <v>142</v>
      </c>
    </row>
    <row r="81" spans="2:5" ht="12.75">
      <c r="B81" s="176" t="str">
        <f t="shared" si="1"/>
        <v>Taux de surface vitrée</v>
      </c>
      <c r="C81" s="188" t="s">
        <v>257</v>
      </c>
      <c r="D81" s="180" t="s">
        <v>468</v>
      </c>
      <c r="E81" s="180" t="s">
        <v>143</v>
      </c>
    </row>
    <row r="82" spans="2:5" ht="12.75">
      <c r="B82" s="176" t="str">
        <f t="shared" si="1"/>
        <v>Coefficient g max. (vitrage + protection solaire)</v>
      </c>
      <c r="C82" s="188" t="s">
        <v>418</v>
      </c>
      <c r="D82" s="180" t="s">
        <v>469</v>
      </c>
      <c r="E82" s="349" t="s">
        <v>144</v>
      </c>
    </row>
    <row r="83" spans="2:5" ht="12.75">
      <c r="B83" s="176" t="str">
        <f t="shared" si="1"/>
        <v>Coefficient g effectif (vitrage + protection solaire)</v>
      </c>
      <c r="C83" s="188" t="s">
        <v>419</v>
      </c>
      <c r="D83" s="180" t="s">
        <v>470</v>
      </c>
      <c r="E83" s="180" t="s">
        <v>145</v>
      </c>
    </row>
    <row r="84" spans="2:5" ht="26.25">
      <c r="B84" s="176" t="str">
        <f t="shared" si="1"/>
        <v>Local avec disposition part. des surfaces vitrées, SIA 382/1, chiffre 2.1.3.5. (tous les 3 critères de répondre)</v>
      </c>
      <c r="C84" s="188" t="s">
        <v>28</v>
      </c>
      <c r="D84" s="180" t="s">
        <v>55</v>
      </c>
      <c r="E84" s="349" t="s">
        <v>53</v>
      </c>
    </row>
    <row r="85" spans="2:5" ht="25.5" customHeight="1">
      <c r="B85" s="176" t="str">
        <f t="shared" si="1"/>
        <v>      Aucun local n'a une façade opposée (à moins de 10 m).
ou  Taux de surface vitrée de la façade N, NE ou NW &lt;10%.</v>
      </c>
      <c r="C85" s="188" t="s">
        <v>269</v>
      </c>
      <c r="D85" s="180" t="s">
        <v>474</v>
      </c>
      <c r="E85" s="180" t="s">
        <v>149</v>
      </c>
    </row>
    <row r="86" spans="2:5" ht="26.25">
      <c r="B86" s="176" t="str">
        <f t="shared" si="1"/>
        <v>      Aucun local n'a 3 façades. 
ou  Taux de surface vitrée de la 3e façade &lt;10%.</v>
      </c>
      <c r="C86" s="188" t="s">
        <v>270</v>
      </c>
      <c r="D86" s="180" t="s">
        <v>475</v>
      </c>
      <c r="E86" s="180" t="s">
        <v>150</v>
      </c>
    </row>
    <row r="87" spans="2:5" ht="12.75">
      <c r="B87" s="176" t="str">
        <f t="shared" si="1"/>
        <v>Aucun local n'a à la fois vitrages en façade et lanterneaux</v>
      </c>
      <c r="C87" s="188" t="s">
        <v>271</v>
      </c>
      <c r="D87" s="180" t="s">
        <v>476</v>
      </c>
      <c r="E87" s="180" t="s">
        <v>151</v>
      </c>
    </row>
    <row r="88" spans="2:5" ht="26.25">
      <c r="B88" s="176" t="str">
        <f t="shared" si="1"/>
        <v>Résistance au vent des dispositifs de protection solaire, SIA 382/1, chiffre 2.1.3.9</v>
      </c>
      <c r="C88" s="188" t="s">
        <v>272</v>
      </c>
      <c r="D88" s="180" t="s">
        <v>477</v>
      </c>
      <c r="E88" s="180" t="s">
        <v>152</v>
      </c>
    </row>
    <row r="89" spans="2:5" ht="40.5" customHeight="1">
      <c r="B89" s="176" t="str">
        <f t="shared" si="1"/>
        <v>Les dispositifs de protection solaire peuvent rester en position déployée jusqu'à une vitesse du vent de 75 km/h</v>
      </c>
      <c r="C89" s="188" t="s">
        <v>273</v>
      </c>
      <c r="D89" s="180" t="s">
        <v>478</v>
      </c>
      <c r="E89" s="180" t="s">
        <v>153</v>
      </c>
    </row>
    <row r="90" spans="2:5" ht="39">
      <c r="B90" s="176" t="str">
        <f t="shared" si="1"/>
        <v>Capacité thermique, SIA 382/1, chiffre 2.1.4 (seulement 1 des 3 critères choisis, d'autres laisser vide)</v>
      </c>
      <c r="C90" s="188" t="s">
        <v>29</v>
      </c>
      <c r="D90" s="180" t="s">
        <v>51</v>
      </c>
      <c r="E90" s="349" t="s">
        <v>52</v>
      </c>
    </row>
    <row r="91" spans="2:5" ht="12.75">
      <c r="B91" s="176" t="str">
        <f t="shared" si="1"/>
        <v>Tous les locaux ont un plafond en béton apparent à &gt;80%</v>
      </c>
      <c r="C91" s="188" t="s">
        <v>274</v>
      </c>
      <c r="D91" s="180" t="s">
        <v>479</v>
      </c>
      <c r="E91" s="349" t="s">
        <v>154</v>
      </c>
    </row>
    <row r="92" spans="2:5" ht="42">
      <c r="B92" s="176" t="str">
        <f t="shared" si="1"/>
        <v>La capacité thermique effective rapportée à la surface nette de plancher est &gt;30 Wh/(m²·K). 
(Calcul selon SIA 382/1, annexe E)</v>
      </c>
      <c r="C92" s="188" t="s">
        <v>420</v>
      </c>
      <c r="D92" s="180" t="s">
        <v>480</v>
      </c>
      <c r="E92" s="180" t="s">
        <v>155</v>
      </c>
    </row>
    <row r="93" spans="2:5" ht="12.75">
      <c r="B93" s="176" t="str">
        <f t="shared" si="1"/>
        <v>Seul. logements: chape ciment d'au moins 6 cm d'épaisseur</v>
      </c>
      <c r="C93" s="188" t="s">
        <v>277</v>
      </c>
      <c r="D93" s="180" t="s">
        <v>481</v>
      </c>
      <c r="E93" s="180" t="s">
        <v>156</v>
      </c>
    </row>
    <row r="94" spans="2:5" ht="26.25">
      <c r="B94" s="176" t="str">
        <f t="shared" si="1"/>
        <v>Charges thermique internes et aération par les fenêtres,SIA 382/1,chiffre 4.4.3(soit en C36 à C38 ou C39 choisir)</v>
      </c>
      <c r="C94" s="188" t="s">
        <v>49</v>
      </c>
      <c r="D94" s="180" t="s">
        <v>54</v>
      </c>
      <c r="E94" s="349" t="s">
        <v>50</v>
      </c>
    </row>
    <row r="95" spans="2:5" ht="12.75">
      <c r="B95" s="176" t="str">
        <f t="shared" si="1"/>
        <v>Charges internes (cf. cahier technique SIA 2024)</v>
      </c>
      <c r="C95" s="188" t="s">
        <v>278</v>
      </c>
      <c r="D95" s="180" t="s">
        <v>482</v>
      </c>
      <c r="E95" s="180" t="s">
        <v>157</v>
      </c>
    </row>
    <row r="96" spans="2:6" ht="26.25">
      <c r="B96" s="176" t="str">
        <f t="shared" si="1"/>
        <v>Possibilité d'aération par les fenêtres</v>
      </c>
      <c r="C96" s="188" t="s">
        <v>279</v>
      </c>
      <c r="D96" s="180" t="s">
        <v>483</v>
      </c>
      <c r="E96" s="180" t="s">
        <v>158</v>
      </c>
      <c r="F96" s="349" t="s">
        <v>159</v>
      </c>
    </row>
    <row r="97" spans="2:5" ht="12.75">
      <c r="B97" s="176" t="str">
        <f t="shared" si="1"/>
        <v>Refroidissement nécessaire</v>
      </c>
      <c r="C97" s="188" t="s">
        <v>283</v>
      </c>
      <c r="D97" s="180" t="s">
        <v>484</v>
      </c>
      <c r="E97" s="180" t="s">
        <v>160</v>
      </c>
    </row>
    <row r="98" spans="2:5" ht="25.5" customHeight="1">
      <c r="B98" s="176" t="str">
        <f t="shared" si="1"/>
        <v>Seul. logements, bureaux et salles de réunion: un rafraîchis- sement nocturne par l'ouverture des fenêtres est possible.</v>
      </c>
      <c r="C98" s="188" t="s">
        <v>284</v>
      </c>
      <c r="D98" s="180" t="s">
        <v>485</v>
      </c>
      <c r="E98" s="180" t="s">
        <v>161</v>
      </c>
    </row>
    <row r="99" spans="2:4" ht="12.75">
      <c r="B99" s="176" t="str">
        <f t="shared" si="1"/>
        <v>francais</v>
      </c>
      <c r="C99" s="188"/>
      <c r="D99" s="180" t="s">
        <v>396</v>
      </c>
    </row>
    <row r="100" spans="2:6" ht="26.25">
      <c r="B100" s="176" t="str">
        <f t="shared" si="1"/>
        <v>Selon ces déclarations, les exigences de protection thermique estivale sont-elles remplies?</v>
      </c>
      <c r="C100" s="188" t="s">
        <v>208</v>
      </c>
      <c r="D100" s="180" t="s">
        <v>486</v>
      </c>
      <c r="E100" s="349" t="s">
        <v>162</v>
      </c>
      <c r="F100" s="349" t="s">
        <v>139</v>
      </c>
    </row>
    <row r="101" spans="2:5" ht="12.75">
      <c r="B101" s="332">
        <f t="shared" si="1"/>
      </c>
      <c r="C101" s="325"/>
      <c r="D101" s="180"/>
      <c r="E101" s="349"/>
    </row>
    <row r="102" spans="2:5" ht="12.75">
      <c r="B102" s="176" t="str">
        <f t="shared" si="1"/>
        <v>Longueur manque</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façade 1: Surface vitrée à grande </v>
      </c>
      <c r="C105" s="188" t="s">
        <v>31</v>
      </c>
      <c r="D105" s="352" t="s">
        <v>45</v>
      </c>
      <c r="E105" s="352" t="s">
        <v>37</v>
      </c>
    </row>
    <row r="106" spans="2:5" ht="12.75">
      <c r="B106" s="176" t="str">
        <f t="shared" si="1"/>
        <v>façade 2: Surface vitrée à grande </v>
      </c>
      <c r="C106" s="188" t="s">
        <v>32</v>
      </c>
      <c r="D106" s="352" t="s">
        <v>46</v>
      </c>
      <c r="E106" s="352" t="s">
        <v>38</v>
      </c>
    </row>
    <row r="107" spans="2:5" ht="12.75">
      <c r="B107" s="176" t="str">
        <f t="shared" si="1"/>
        <v>Surface de toiture</v>
      </c>
      <c r="C107" s="188" t="s">
        <v>268</v>
      </c>
      <c r="D107" s="180" t="s">
        <v>473</v>
      </c>
      <c r="E107" s="349" t="s">
        <v>148</v>
      </c>
    </row>
    <row r="108" spans="2:5" ht="12.75">
      <c r="B108" s="176">
        <f t="shared" si="1"/>
      </c>
      <c r="C108" s="188"/>
      <c r="D108" s="180"/>
      <c r="E108" s="180"/>
    </row>
    <row r="109" spans="2:5" ht="12.75">
      <c r="B109" s="176" t="str">
        <f t="shared" si="1"/>
        <v>Coeff. g à grande </v>
      </c>
      <c r="C109" s="188" t="s">
        <v>286</v>
      </c>
      <c r="D109" s="180" t="s">
        <v>48</v>
      </c>
      <c r="E109" s="180" t="s">
        <v>40</v>
      </c>
    </row>
    <row r="110" spans="2:5" ht="12.75">
      <c r="B110" s="176" t="str">
        <f t="shared" si="1"/>
        <v>façade 2</v>
      </c>
      <c r="C110" s="188" t="s">
        <v>287</v>
      </c>
      <c r="D110" s="180" t="s">
        <v>33</v>
      </c>
      <c r="E110" s="180" t="s">
        <v>34</v>
      </c>
    </row>
    <row r="111" spans="2:5" ht="12.75">
      <c r="B111" s="176" t="str">
        <f t="shared" si="1"/>
        <v>toiture</v>
      </c>
      <c r="C111" s="188" t="s">
        <v>288</v>
      </c>
      <c r="D111" s="180" t="s">
        <v>166</v>
      </c>
      <c r="E111" s="180" t="s">
        <v>167</v>
      </c>
    </row>
    <row r="112" spans="2:5" ht="12.75">
      <c r="B112" s="176">
        <f t="shared" si="1"/>
      </c>
      <c r="C112" s="188"/>
      <c r="D112" s="180"/>
      <c r="E112" s="180"/>
    </row>
    <row r="113" spans="2:5" ht="12.75">
      <c r="B113" s="176" t="str">
        <f t="shared" si="1"/>
        <v>Réfléchissement de façades nord manque</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jour + nuit</v>
      </c>
      <c r="C117" s="188" t="s">
        <v>282</v>
      </c>
      <c r="D117" s="180" t="s">
        <v>487</v>
      </c>
      <c r="E117" s="180" t="s">
        <v>163</v>
      </c>
    </row>
    <row r="118" spans="2:5" ht="12.75">
      <c r="B118" s="176" t="str">
        <f t="shared" si="1"/>
        <v>seul. jour</v>
      </c>
      <c r="C118" s="188" t="s">
        <v>281</v>
      </c>
      <c r="D118" s="180" t="s">
        <v>488</v>
      </c>
      <c r="E118" s="180" t="s">
        <v>164</v>
      </c>
    </row>
    <row r="119" spans="2:5" ht="12.75">
      <c r="B119" s="176" t="str">
        <f t="shared" si="1"/>
        <v>aucune</v>
      </c>
      <c r="C119" s="188" t="s">
        <v>280</v>
      </c>
      <c r="D119" s="180" t="s">
        <v>489</v>
      </c>
      <c r="E119" s="180" t="s">
        <v>165</v>
      </c>
    </row>
    <row r="120" spans="2:5" ht="12.75">
      <c r="B120" s="176">
        <f t="shared" si="1"/>
      </c>
      <c r="C120" s="188"/>
      <c r="D120" s="180"/>
      <c r="E120" s="180"/>
    </row>
    <row r="121" spans="2:5" ht="12.75">
      <c r="B121" s="176" t="str">
        <f t="shared" si="1"/>
        <v>Longueur manque</v>
      </c>
      <c r="C121" s="188" t="s">
        <v>276</v>
      </c>
      <c r="D121" s="180" t="s">
        <v>44</v>
      </c>
      <c r="E121" s="180" t="s">
        <v>43</v>
      </c>
    </row>
    <row r="122" spans="2:5" ht="12.75">
      <c r="B122" s="176" t="str">
        <f t="shared" si="1"/>
        <v>Surface vitrée à grande </v>
      </c>
      <c r="C122" s="188" t="s">
        <v>285</v>
      </c>
      <c r="D122" s="180" t="s">
        <v>47</v>
      </c>
      <c r="E122" s="180" t="s">
        <v>39</v>
      </c>
    </row>
    <row r="123" spans="2:5" ht="12.75">
      <c r="B123" s="176" t="str">
        <f t="shared" si="1"/>
        <v>Coeff. g à grande </v>
      </c>
      <c r="C123" s="188" t="s">
        <v>286</v>
      </c>
      <c r="D123" s="180" t="s">
        <v>48</v>
      </c>
      <c r="E123" s="180" t="s">
        <v>40</v>
      </c>
    </row>
    <row r="124" spans="2:5" ht="12.75">
      <c r="B124" s="176" t="str">
        <f t="shared" si="1"/>
        <v>Réfléchissement manque</v>
      </c>
      <c r="C124" s="188" t="s">
        <v>289</v>
      </c>
      <c r="D124" s="180" t="s">
        <v>42</v>
      </c>
      <c r="E124" s="180" t="s">
        <v>41</v>
      </c>
    </row>
    <row r="125" spans="2:5" ht="12.75">
      <c r="B125" s="176">
        <f t="shared" si="1"/>
      </c>
      <c r="C125" s="188"/>
      <c r="D125" s="180"/>
      <c r="E125" s="186"/>
    </row>
    <row r="126" spans="2:5" ht="12.75">
      <c r="B126" s="176" t="str">
        <f t="shared" si="1"/>
        <v>MINERGIE Version 2016, à utilier jusqu'au 31.12.2016 au plus tard</v>
      </c>
      <c r="C126" s="188" t="s">
        <v>516</v>
      </c>
      <c r="D126" s="180" t="s">
        <v>517</v>
      </c>
      <c r="E126" s="186" t="s">
        <v>518</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72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2009-07-14T09:31:01Z</cp:lastPrinted>
  <dcterms:created xsi:type="dcterms:W3CDTF">1996-10-17T05:27:31Z</dcterms:created>
  <dcterms:modified xsi:type="dcterms:W3CDTF">2015-12-10T10:27:54Z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