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3225" documentId="8_{8A218F60-868F-4EF2-982D-0B004C927F4B}" xr6:coauthVersionLast="47" xr6:coauthVersionMax="47" xr10:uidLastSave="{4039035C-2E82-485D-AC65-D61399CFB3B1}"/>
  <workbookProtection workbookAlgorithmName="SHA-512" workbookHashValue="ZzilKd8V8mZeDnzf7v5LH26MArY2gQRuHG6zAWzjrFsrnvkBaxwAyyVtmIeBxYddUpH85pHHm9jTD0tUnjTOmQ==" workbookSaltValue="Z5H1fDIdAzhwtgw2n+pHUw==" workbookSpinCount="100000" lockStructure="1"/>
  <bookViews>
    <workbookView xWindow="-120" yWindow="-120" windowWidth="29040" windowHeight="15720" tabRatio="833" xr2:uid="{00000000-000D-0000-FFFF-FFFF00000000}"/>
  </bookViews>
  <sheets>
    <sheet name="Eingabe" sheetId="9" r:id="rId1"/>
    <sheet name="Uebersetzung" sheetId="22" state="hidden" r:id="rId2"/>
  </sheets>
  <definedNames>
    <definedName name="_xlnm.Print_Area" localSheetId="0">Eingabe!$B$1:$K$65</definedName>
    <definedName name="Schrägdach">Eingabe!$D$70:$D$84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2" l="1"/>
  <c r="H2" i="22"/>
  <c r="H1" i="22"/>
  <c r="A1" i="22"/>
  <c r="D65" i="22" s="1"/>
  <c r="C88" i="9" s="1"/>
  <c r="D15" i="22" l="1"/>
  <c r="C8" i="9" s="1"/>
  <c r="D16" i="22"/>
  <c r="D8" i="9" s="1"/>
  <c r="D43" i="22"/>
  <c r="F68" i="9" s="1"/>
  <c r="D29" i="22"/>
  <c r="D57" i="9" s="1"/>
  <c r="D37" i="22"/>
  <c r="D41" i="22"/>
  <c r="D68" i="9" s="1"/>
  <c r="D97" i="22"/>
  <c r="D89" i="22"/>
  <c r="D81" i="22"/>
  <c r="D73" i="22"/>
  <c r="D57" i="22"/>
  <c r="D82" i="9" s="1"/>
  <c r="D49" i="22"/>
  <c r="D73" i="9" s="1"/>
  <c r="D8" i="22"/>
  <c r="B4" i="9" s="1"/>
  <c r="D11" i="22"/>
  <c r="F5" i="9" s="1"/>
  <c r="D22" i="22"/>
  <c r="C50" i="9" s="1"/>
  <c r="D30" i="22"/>
  <c r="E57" i="9" s="1"/>
  <c r="D48" i="22"/>
  <c r="D72" i="9" s="1"/>
  <c r="D40" i="22"/>
  <c r="D67" i="9" s="1"/>
  <c r="D96" i="22"/>
  <c r="D88" i="22"/>
  <c r="D80" i="22"/>
  <c r="D72" i="22"/>
  <c r="D64" i="22"/>
  <c r="D89" i="9" s="1"/>
  <c r="D56" i="22"/>
  <c r="D81" i="9" s="1"/>
  <c r="D7" i="22"/>
  <c r="D6" i="22"/>
  <c r="B3" i="9" s="1"/>
  <c r="D10" i="22"/>
  <c r="F4" i="9" s="1"/>
  <c r="D23" i="22"/>
  <c r="D52" i="9" s="1"/>
  <c r="D31" i="22"/>
  <c r="E58" i="9" s="1"/>
  <c r="D47" i="22"/>
  <c r="D71" i="9" s="1"/>
  <c r="D39" i="22"/>
  <c r="D95" i="22"/>
  <c r="D87" i="22"/>
  <c r="D79" i="22"/>
  <c r="D71" i="22"/>
  <c r="D63" i="22"/>
  <c r="D55" i="22"/>
  <c r="D80" i="9" s="1"/>
  <c r="D5" i="22"/>
  <c r="D9" i="22"/>
  <c r="B5" i="9" s="1"/>
  <c r="D24" i="22"/>
  <c r="G53" i="9" s="1"/>
  <c r="D32" i="22"/>
  <c r="E59" i="9" s="1"/>
  <c r="D46" i="22"/>
  <c r="D70" i="9" s="1"/>
  <c r="D38" i="22"/>
  <c r="D65" i="9" s="1"/>
  <c r="D94" i="22"/>
  <c r="D86" i="22"/>
  <c r="D78" i="22"/>
  <c r="D70" i="22"/>
  <c r="D62" i="22"/>
  <c r="D54" i="22"/>
  <c r="D79" i="9" s="1"/>
  <c r="D20" i="22"/>
  <c r="H8" i="9" s="1"/>
  <c r="D26" i="22"/>
  <c r="D55" i="9" s="1"/>
  <c r="D34" i="22"/>
  <c r="D61" i="9" s="1"/>
  <c r="D44" i="22"/>
  <c r="D100" i="22"/>
  <c r="D92" i="22"/>
  <c r="D84" i="22"/>
  <c r="D76" i="22"/>
  <c r="D68" i="22"/>
  <c r="C77" i="9" s="1"/>
  <c r="D60" i="22"/>
  <c r="D85" i="9" s="1"/>
  <c r="D52" i="22"/>
  <c r="D76" i="9" s="1"/>
  <c r="D17" i="22"/>
  <c r="E8" i="9" s="1"/>
  <c r="D4" i="22"/>
  <c r="D21" i="22"/>
  <c r="J8" i="9" s="1"/>
  <c r="D25" i="22"/>
  <c r="I53" i="9" s="1"/>
  <c r="D33" i="22"/>
  <c r="E60" i="9" s="1"/>
  <c r="D45" i="22"/>
  <c r="C70" i="9" s="1"/>
  <c r="D101" i="22"/>
  <c r="D93" i="22"/>
  <c r="D85" i="22"/>
  <c r="D77" i="22"/>
  <c r="D69" i="22"/>
  <c r="D61" i="22"/>
  <c r="D86" i="9" s="1"/>
  <c r="D53" i="22"/>
  <c r="D78" i="9" s="1"/>
  <c r="D14" i="22"/>
  <c r="B8" i="9" s="1"/>
  <c r="D19" i="22"/>
  <c r="G8" i="9" s="1"/>
  <c r="D27" i="22"/>
  <c r="E55" i="9" s="1"/>
  <c r="D35" i="22"/>
  <c r="D63" i="9" s="1"/>
  <c r="D99" i="22"/>
  <c r="D91" i="22"/>
  <c r="D83" i="22"/>
  <c r="D75" i="22"/>
  <c r="D67" i="22"/>
  <c r="D77" i="9" s="1"/>
  <c r="D59" i="22"/>
  <c r="D84" i="9" s="1"/>
  <c r="D51" i="22"/>
  <c r="D75" i="9" s="1"/>
  <c r="D13" i="22"/>
  <c r="B7" i="9" s="1"/>
  <c r="D18" i="22"/>
  <c r="F8" i="9" s="1"/>
  <c r="D28" i="22"/>
  <c r="E56" i="9" s="1"/>
  <c r="D36" i="22"/>
  <c r="D64" i="9" s="1"/>
  <c r="D42" i="22"/>
  <c r="D98" i="22"/>
  <c r="D90" i="22"/>
  <c r="D82" i="22"/>
  <c r="D74" i="22"/>
  <c r="D66" i="22"/>
  <c r="C86" i="9" s="1"/>
  <c r="D58" i="22"/>
  <c r="D83" i="9" s="1"/>
  <c r="D50" i="22"/>
  <c r="D74" i="9" s="1"/>
  <c r="D12" i="22"/>
  <c r="F50" i="9"/>
  <c r="G1" i="9" l="1"/>
  <c r="E68" i="9"/>
  <c r="I8" i="9"/>
  <c r="D88" i="9"/>
  <c r="D87" i="9"/>
  <c r="I12" i="9" s="1"/>
  <c r="J12" i="9" s="1"/>
  <c r="G57" i="9"/>
  <c r="I14" i="9" l="1"/>
  <c r="J14" i="9" s="1"/>
  <c r="G20" i="9"/>
  <c r="H20" i="9" s="1"/>
  <c r="I13" i="9"/>
  <c r="J13" i="9" s="1"/>
  <c r="G18" i="9"/>
  <c r="H18" i="9" s="1"/>
  <c r="G16" i="9"/>
  <c r="H16" i="9" s="1"/>
  <c r="G17" i="9"/>
  <c r="H17" i="9" s="1"/>
  <c r="G14" i="9"/>
  <c r="H14" i="9" s="1"/>
  <c r="I22" i="9"/>
  <c r="J22" i="9" s="1"/>
  <c r="I19" i="9"/>
  <c r="J19" i="9" s="1"/>
  <c r="G13" i="9"/>
  <c r="H13" i="9" s="1"/>
  <c r="G19" i="9"/>
  <c r="H19" i="9" s="1"/>
  <c r="I11" i="9"/>
  <c r="J11" i="9" s="1"/>
  <c r="I20" i="9"/>
  <c r="J20" i="9" s="1"/>
  <c r="G22" i="9"/>
  <c r="H22" i="9" s="1"/>
  <c r="G21" i="9"/>
  <c r="H21" i="9" s="1"/>
  <c r="G15" i="9"/>
  <c r="H15" i="9" s="1"/>
  <c r="G10" i="9"/>
  <c r="H10" i="9" s="1"/>
  <c r="I21" i="9"/>
  <c r="J21" i="9" s="1"/>
  <c r="I18" i="9"/>
  <c r="J18" i="9" s="1"/>
  <c r="I10" i="9"/>
  <c r="J10" i="9" s="1"/>
  <c r="I17" i="9"/>
  <c r="J17" i="9" s="1"/>
  <c r="G12" i="9"/>
  <c r="H12" i="9" s="1"/>
  <c r="G11" i="9"/>
  <c r="H11" i="9" s="1"/>
  <c r="I16" i="9"/>
  <c r="J16" i="9" s="1"/>
  <c r="I15" i="9"/>
  <c r="J15" i="9" s="1"/>
  <c r="I49" i="9"/>
  <c r="J49" i="9" s="1"/>
  <c r="G28" i="9"/>
  <c r="H28" i="9" s="1"/>
  <c r="G27" i="9"/>
  <c r="H27" i="9" s="1"/>
  <c r="G36" i="9"/>
  <c r="H36" i="9" s="1"/>
  <c r="I36" i="9"/>
  <c r="J36" i="9" s="1"/>
  <c r="I25" i="9"/>
  <c r="J25" i="9" s="1"/>
  <c r="I24" i="9"/>
  <c r="J24" i="9" s="1"/>
  <c r="G35" i="9"/>
  <c r="H35" i="9" s="1"/>
  <c r="G33" i="9"/>
  <c r="H33" i="9" s="1"/>
  <c r="G42" i="9"/>
  <c r="H42" i="9" s="1"/>
  <c r="I32" i="9"/>
  <c r="J32" i="9" s="1"/>
  <c r="G23" i="9"/>
  <c r="H23" i="9" s="1"/>
  <c r="G41" i="9"/>
  <c r="H41" i="9" s="1"/>
  <c r="G34" i="9"/>
  <c r="H34" i="9" s="1"/>
  <c r="G45" i="9"/>
  <c r="H45" i="9" s="1"/>
  <c r="I44" i="9"/>
  <c r="J44" i="9" s="1"/>
  <c r="I33" i="9"/>
  <c r="J33" i="9" s="1"/>
  <c r="G40" i="9"/>
  <c r="H40" i="9" s="1"/>
  <c r="G29" i="9"/>
  <c r="H29" i="9" s="1"/>
  <c r="G39" i="9"/>
  <c r="H39" i="9" s="1"/>
  <c r="I37" i="9"/>
  <c r="J37" i="9" s="1"/>
  <c r="G58" i="9"/>
  <c r="I48" i="9"/>
  <c r="J48" i="9" s="1"/>
  <c r="I41" i="9"/>
  <c r="J41" i="9" s="1"/>
  <c r="I38" i="9"/>
  <c r="J38" i="9" s="1"/>
  <c r="I30" i="9"/>
  <c r="J30" i="9" s="1"/>
  <c r="I27" i="9"/>
  <c r="J27" i="9" s="1"/>
  <c r="G49" i="9"/>
  <c r="H49" i="9" s="1"/>
  <c r="G38" i="9"/>
  <c r="H38" i="9" s="1"/>
  <c r="G48" i="9"/>
  <c r="H48" i="9" s="1"/>
  <c r="G32" i="9"/>
  <c r="H32" i="9" s="1"/>
  <c r="I47" i="9"/>
  <c r="J47" i="9" s="1"/>
  <c r="I45" i="9"/>
  <c r="J45" i="9" s="1"/>
  <c r="G37" i="9"/>
  <c r="H37" i="9" s="1"/>
  <c r="G25" i="9"/>
  <c r="H25" i="9" s="1"/>
  <c r="G47" i="9"/>
  <c r="H47" i="9" s="1"/>
  <c r="I23" i="9"/>
  <c r="J23" i="9" s="1"/>
  <c r="I34" i="9"/>
  <c r="J34" i="9" s="1"/>
  <c r="G31" i="9"/>
  <c r="H31" i="9" s="1"/>
  <c r="G43" i="9"/>
  <c r="H43" i="9" s="1"/>
  <c r="I40" i="9"/>
  <c r="J40" i="9" s="1"/>
  <c r="I46" i="9"/>
  <c r="J46" i="9" s="1"/>
  <c r="I29" i="9"/>
  <c r="J29" i="9" s="1"/>
  <c r="G46" i="9"/>
  <c r="H46" i="9" s="1"/>
  <c r="G30" i="9"/>
  <c r="H30" i="9" s="1"/>
  <c r="I43" i="9"/>
  <c r="J43" i="9" s="1"/>
  <c r="G24" i="9"/>
  <c r="H24" i="9" s="1"/>
  <c r="G26" i="9"/>
  <c r="H26" i="9" s="1"/>
  <c r="I39" i="9"/>
  <c r="J39" i="9" s="1"/>
  <c r="I35" i="9"/>
  <c r="J35" i="9" s="1"/>
  <c r="I42" i="9"/>
  <c r="J42" i="9" s="1"/>
  <c r="I28" i="9"/>
  <c r="J28" i="9" s="1"/>
  <c r="G44" i="9"/>
  <c r="H44" i="9" s="1"/>
  <c r="I26" i="9"/>
  <c r="J26" i="9" s="1"/>
  <c r="I31" i="9"/>
  <c r="J31" i="9" s="1"/>
  <c r="I60" i="9"/>
  <c r="G55" i="9"/>
  <c r="I56" i="9"/>
  <c r="G60" i="9"/>
  <c r="I59" i="9"/>
  <c r="I55" i="9" l="1"/>
  <c r="I57" i="9"/>
  <c r="I58" i="9"/>
  <c r="G59" i="9"/>
  <c r="G56" i="9"/>
  <c r="I61" i="9" l="1"/>
  <c r="I64" i="9" l="1"/>
  <c r="I65" i="9" s="1"/>
</calcChain>
</file>

<file path=xl/sharedStrings.xml><?xml version="1.0" encoding="utf-8"?>
<sst xmlns="http://schemas.openxmlformats.org/spreadsheetml/2006/main" count="223" uniqueCount="214">
  <si>
    <r>
      <t xml:space="preserve"> A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</si>
  <si>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s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</si>
  <si>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red,s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</si>
  <si>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</si>
  <si>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red,a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</si>
  <si>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Ψ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= Σ A</t>
    </r>
    <r>
      <rPr>
        <b/>
        <vertAlign val="subscript"/>
        <sz val="11"/>
        <color theme="1"/>
        <rFont val="Arial"/>
        <family val="2"/>
      </rPr>
      <t xml:space="preserve">red,a </t>
    </r>
    <r>
      <rPr>
        <b/>
        <sz val="11"/>
        <color theme="1"/>
        <rFont val="Arial"/>
        <family val="2"/>
      </rPr>
      <t>/ A</t>
    </r>
    <r>
      <rPr>
        <b/>
        <vertAlign val="subscript"/>
        <sz val="11"/>
        <color theme="1"/>
        <rFont val="Arial"/>
        <family val="2"/>
      </rPr>
      <t>tot</t>
    </r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</si>
  <si>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</si>
  <si>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</si>
  <si>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</si>
  <si>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</si>
  <si>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</si>
  <si>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</si>
  <si>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</si>
  <si>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</si>
  <si>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Version</t>
  </si>
  <si>
    <t>Versione</t>
  </si>
  <si>
    <t>Arealbeschrieb</t>
  </si>
  <si>
    <t>Description du quartier</t>
  </si>
  <si>
    <t>Descrizione del quartiere</t>
  </si>
  <si>
    <t>Projektnummer</t>
  </si>
  <si>
    <t>Numéro du projet</t>
  </si>
  <si>
    <t>Numero di progetto</t>
  </si>
  <si>
    <t>Arealname</t>
  </si>
  <si>
    <t>Nom du quartier</t>
  </si>
  <si>
    <t>Nome del quartiere</t>
  </si>
  <si>
    <t>Arealfläche total [m2]</t>
  </si>
  <si>
    <r>
      <t>Surface totale du quartier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</si>
  <si>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Superficie totale del quartiere [m2]</t>
  </si>
  <si>
    <t>Eingabefeld</t>
  </si>
  <si>
    <t>Champ de saisie</t>
  </si>
  <si>
    <t>Campo di input</t>
  </si>
  <si>
    <t>Auswahlfeld</t>
  </si>
  <si>
    <t>Champ de sélection</t>
  </si>
  <si>
    <t>Campo di selezione</t>
  </si>
  <si>
    <t>freiwillige Eingabe</t>
  </si>
  <si>
    <t>Saisie facultative</t>
  </si>
  <si>
    <t>Inserimento facoltativo</t>
  </si>
  <si>
    <t>Angaben zu den Teilflächen</t>
  </si>
  <si>
    <t>Informations sur les surfaces partielles</t>
  </si>
  <si>
    <t>Informazioni sulle superfici parziali</t>
  </si>
  <si>
    <t>Nr.</t>
  </si>
  <si>
    <t>N°</t>
  </si>
  <si>
    <t>Bezeichnung</t>
  </si>
  <si>
    <t xml:space="preserve">Description </t>
  </si>
  <si>
    <t>Descrizione</t>
  </si>
  <si>
    <t>Oberflächentyp</t>
  </si>
  <si>
    <t>Type de surface</t>
  </si>
  <si>
    <t>Tipo di superficie</t>
  </si>
  <si>
    <t>Entwässerungsart</t>
  </si>
  <si>
    <t>Mode d'évacuation des eaux</t>
  </si>
  <si>
    <t>Tipo di smaltimento delle acque</t>
  </si>
  <si>
    <t>Teilfläche (Horizontalprojektion)</t>
  </si>
  <si>
    <t>Surface partielle (projection horizontale</t>
  </si>
  <si>
    <t>Superficie parziale (proiezione orizzontale)</t>
  </si>
  <si>
    <t>Spitzenabfluss-beiwert gemäss SN 592 000</t>
  </si>
  <si>
    <t>Coefficient de ruissellement de pointe selon SN 592 000</t>
  </si>
  <si>
    <t>Coefficiente di deflusso di picco secondo SN 592 000</t>
  </si>
  <si>
    <t>Reduzierte Fläche bezogen auf den Spitzenabfluss</t>
  </si>
  <si>
    <t>Surface réduite basée sur le ruissellement de pointe</t>
  </si>
  <si>
    <t>Superficie ridotta rispetto al deflusso di picco</t>
  </si>
  <si>
    <t>Reduzierte Fläche bezogen auf den Jahresabfluss</t>
  </si>
  <si>
    <t>Surface réduite par rapport au ruissellement annuel</t>
  </si>
  <si>
    <t>Superficie ridotta rispetto al deflusso annuale</t>
  </si>
  <si>
    <t>Summe aller Teilflächen (muss der Gesamtfläche des Areals/Perimeters in D5 entsprechen)</t>
  </si>
  <si>
    <t>Somme de toutes les surfaces partielles (doit correspondre à la surface totale du quartier/périmètre dans D5)</t>
  </si>
  <si>
    <t>Somma di tutte le superfici parziali (deve corrispondere alla superficie totale del quartiere/perimetro in D5)</t>
  </si>
  <si>
    <t>Summe der abflusswirksamen reduzierten Flächen nach Entwässerungsart</t>
  </si>
  <si>
    <t>Somme des surfaces réduites ayant une incidence sur le ruissellement selon le mode d'évacuation des eaux</t>
  </si>
  <si>
    <t>Somma delle superfici ridotte aventi un effetto sul deflusso in base al tipo di smaltimento delle acque</t>
  </si>
  <si>
    <t>Reduziere Flächen bezogen auf Spitzenabfluss</t>
  </si>
  <si>
    <t>Surfaces réduites par rapport au ruissellement de pointe</t>
  </si>
  <si>
    <t>Superfici ridotte rispetto al deflusso di picco</t>
  </si>
  <si>
    <t>Reduzierte Flächen bezogen auf Jahresabfluss</t>
  </si>
  <si>
    <t>Surfaces réduites par rapport au ruissellement annuel</t>
  </si>
  <si>
    <t>Superifci ridotte rispetto al deflusso annuale</t>
  </si>
  <si>
    <t>Versickerung im Areal</t>
  </si>
  <si>
    <t>Infiltration dans le quartier</t>
  </si>
  <si>
    <t>Infiltrazione nel quartiere</t>
  </si>
  <si>
    <t>Dezentrale Versickerung</t>
  </si>
  <si>
    <t>Infiltration décentralisée</t>
  </si>
  <si>
    <t>Infiltrazione decentralizzata</t>
  </si>
  <si>
    <t>Einleitung in Versickerungsanlage</t>
  </si>
  <si>
    <t>Rejet vers une installation d'infiltration</t>
  </si>
  <si>
    <t>Immissione nell'impianto di infiltrazione</t>
  </si>
  <si>
    <t>Ableitung aus dem Areal</t>
  </si>
  <si>
    <t>Évacuation hors du quartier</t>
  </si>
  <si>
    <t>Evacuazione esterna al quartiere</t>
  </si>
  <si>
    <t>Einleitung in Fliessgewässer</t>
  </si>
  <si>
    <t>Rejet dans un cours d'eau</t>
  </si>
  <si>
    <t>Immissione in un corso d'acqua</t>
  </si>
  <si>
    <t>Einleitung in stehendes Gewässer</t>
  </si>
  <si>
    <t>Rejet dans un plan d'eau</t>
  </si>
  <si>
    <t>Immissione in acque ferme</t>
  </si>
  <si>
    <t>Ableitung in RW-Kanalisation</t>
  </si>
  <si>
    <t>Évacuation vers le réseau d'eaux pluviales</t>
  </si>
  <si>
    <t>Evacuazione nella canalizzazione delle acque piovane</t>
  </si>
  <si>
    <t>Ableitung in MW-Kanalisation</t>
  </si>
  <si>
    <t>Évacuation dans le réseau d'eaux mixtes</t>
  </si>
  <si>
    <t>Evacuazione nella canalizzazione delle acque miste</t>
  </si>
  <si>
    <t>Summe reduzierte Flächen mit Ableitung aus dem Areal</t>
  </si>
  <si>
    <t>Somme des surfaces réduites évacuées hors du quartier</t>
  </si>
  <si>
    <t>Somma delle superfici ridotte evacuate esternamente al quartiere</t>
  </si>
  <si>
    <t>Prüfung der Anforderungen an den mittleren Grundstückabflussbeiwert Ψa</t>
  </si>
  <si>
    <t>Vérification des exigences relatives au coefficient moyen de ruissellement du terrain Ψa</t>
  </si>
  <si>
    <t>Verifica dei requisiti relativi al coefficiente di deflusso del terreno medio Ψa</t>
  </si>
  <si>
    <t>Mittlerer Grundstückabflussbeiwert Ψa</t>
  </si>
  <si>
    <t>Coefficient moyen de ruissellement du terrain Ψa</t>
  </si>
  <si>
    <t>Coefficiente di deflusso del terreno medio Ψa</t>
  </si>
  <si>
    <t>Ist die massgebliche Minergie-Areal Anforderung von Ψa ≤ 15 % erfüllt?</t>
  </si>
  <si>
    <t>L'exigence Minergie-Quartier de Ψa ≤ 15 % est-elle respectée ?</t>
  </si>
  <si>
    <t>Il requisito obbligatorio Minergie-Quartiere di Ψa ≤ 15 % è soddisfatto?</t>
  </si>
  <si>
    <t>Dieser Wert ist für die Minergie-Areal-Zertifizierung ausschlaggebend.</t>
  </si>
  <si>
    <t>Cette valeur est déterminante pour la certification Minergie-Quartier.</t>
  </si>
  <si>
    <t>Questo valore è determinate per la certificazione Minergie-Quartiere.</t>
  </si>
  <si>
    <t>Angaben zu den Oberflächentypen</t>
  </si>
  <si>
    <t>Informations sur les types de surface</t>
  </si>
  <si>
    <t>Informazioni sui tipi di superficie</t>
  </si>
  <si>
    <t xml:space="preserve">Oberflächentyp  </t>
  </si>
  <si>
    <t>Jahresabfluss-
beiwert</t>
  </si>
  <si>
    <t>Coefficient de ruissellement annuel</t>
  </si>
  <si>
    <t>Coefficiente di deflusso annuale</t>
  </si>
  <si>
    <t>Spitzenabflussbeiwert (gemäss SN 592 000 Ziffer 7.3.4; Spalte "Mässig")</t>
  </si>
  <si>
    <t>Coefficient de ruissellement maximal(selon SN 592 000 chiffre 7.3.4 ; colonne « Modéré »)</t>
  </si>
  <si>
    <t>Coefficiente di deflusso di picco (secondo SN 592 000, cifra 7.3.4; colonna "moderato")</t>
  </si>
  <si>
    <t>Leer</t>
  </si>
  <si>
    <t>Vide</t>
  </si>
  <si>
    <t>Vuoto</t>
  </si>
  <si>
    <t>Dächer</t>
  </si>
  <si>
    <t>Toits</t>
  </si>
  <si>
    <t>Tetti</t>
  </si>
  <si>
    <t>Schräg- und Flachdächer ohne Aufbau (Nacktdach)</t>
  </si>
  <si>
    <t>Toits inclinés et plats sans structure (toit nu)</t>
  </si>
  <si>
    <t>Tetti a falde e piani senza struttura (tetto nudo)</t>
  </si>
  <si>
    <t>Flachdach mit Kies (unabhängig von der Aufbaudicke)</t>
  </si>
  <si>
    <t>Toit plat avec gravier (indépendamment de l'épaisseur de la structure)</t>
  </si>
  <si>
    <t>Tetto piano con ghiaia (indipendentemente dallo spessore della struttura)</t>
  </si>
  <si>
    <t>Begrünte Flachdächer, Aufbau ≤ 10 cm</t>
  </si>
  <si>
    <t>Toits plats végétalisés, structure ≤ 10 cm</t>
  </si>
  <si>
    <t>Tetto piano inverdito, struttura ≤ 10 cm</t>
  </si>
  <si>
    <t>Begrünte Flachdächer, Aufbau &gt; 10 - 15 cm</t>
  </si>
  <si>
    <t>Toits plats végétalisés, structure &gt; 10 - 15 cm</t>
  </si>
  <si>
    <t>Tetto piano inverdito, struttura &gt; 10 - 15 cm</t>
  </si>
  <si>
    <t>Begrünte Flachdächer, Aufbau &gt; 15 - 25 cm</t>
  </si>
  <si>
    <t>Toits plats végétalisés, structure &gt; 15 - 25 cm</t>
  </si>
  <si>
    <t>Tetto piano inverdito, struttura &gt; 15 - 25 cm</t>
  </si>
  <si>
    <t>Begrünte Flachdächer, Aufbau &gt; 25 - 50 cm</t>
  </si>
  <si>
    <t>Toits plats végétalisés, structure &gt; 25 - 50 cm</t>
  </si>
  <si>
    <t>Tetto piano inverdito, struttura &gt; 25 - 50 cm</t>
  </si>
  <si>
    <t>Begrünte Flachdächer, Aufbau &gt; 50 cm</t>
  </si>
  <si>
    <t>Toits plats végétalisés, structure &gt; 50 cm</t>
  </si>
  <si>
    <t>Tetto piano inverdito, struttura &gt; 50 cm</t>
  </si>
  <si>
    <t>Kiesbelag, Chaussierung</t>
  </si>
  <si>
    <t>Revêtement en gravier, empierrement</t>
  </si>
  <si>
    <t>Rivestimento in ghiaia, massicciata</t>
  </si>
  <si>
    <t>Lockerer Kiesbelag, Schotterrasen, Blumenschotterrasen</t>
  </si>
  <si>
    <t>Revêtement en gravier meuble, gravier-gazon, gravier-gazon fleuri</t>
  </si>
  <si>
    <t>Rivestimento in ghiaia sciolta, prato su ghiaia, prato su ghiaia fiorito</t>
  </si>
  <si>
    <t>Sickerfähiger Belag</t>
  </si>
  <si>
    <t>Revêtement perméable</t>
  </si>
  <si>
    <t>Rivestimento permeabile</t>
  </si>
  <si>
    <t>Pflastersteine gebundene Bauweise</t>
  </si>
  <si>
    <t>Pavés liés</t>
  </si>
  <si>
    <t>Pavimentazione in pietra con posa legata</t>
  </si>
  <si>
    <t>Pflastersteine ungebundene Bauweise mit Splitt gefüllten Fugen (Fugenanteil 3-6%)</t>
  </si>
  <si>
    <t>Pavés non liés avec joints remplis de gravillons (proportion de joints 3-6 %)</t>
  </si>
  <si>
    <t>Pavimentazione in pietra con posa libera e fughe riempite con ghiaia (percentuale di fughe 3-6%)</t>
  </si>
  <si>
    <t>Pflastersteine ungebundene Bauweise mit Splitt gefüllten Fugen &amp; Kammern (Fugenanteil 6-12%)</t>
  </si>
  <si>
    <t>Pavés non liés avec joints et alvéoles remplis de gravillons (proportion de joints 6-12 %)</t>
  </si>
  <si>
    <t>Pavimentazione in pietra con posa libera e fughe riempite con ghiaia (percentuale di fughe 6-12%)</t>
  </si>
  <si>
    <t>Wasserdurchlässige Pflastersteine, Sickersteine</t>
  </si>
  <si>
    <t>Pavés perméables, pavés drainants</t>
  </si>
  <si>
    <t>Pavimentazione permeabile all'acqua, pietre drenanti</t>
  </si>
  <si>
    <t>Rasengittersteine</t>
  </si>
  <si>
    <t>Dalles de gazon</t>
  </si>
  <si>
    <t>Pavimento in pietre inerbanti</t>
  </si>
  <si>
    <t>Sportflächen mit Drainleitungen: Kunststoffflächen, Kunststoffrasen</t>
  </si>
  <si>
    <t>Surfaces sportives avec drainage : revêtements synthétiques</t>
  </si>
  <si>
    <t>Superfici sportive con tubazioni di drenaggio: superfici in materiale sintetico, erba sintetica</t>
  </si>
  <si>
    <t>Sportflächen mit Drainleitungen: Rasenflächen</t>
  </si>
  <si>
    <t>Surfaces sportives avec drainage : gazon</t>
  </si>
  <si>
    <t>Superfici sportive con tubazioni di drenaggio: superfici inerbanti</t>
  </si>
  <si>
    <t>Rasen-/Wiesenflächen und Gärten: Flaches Gelände</t>
  </si>
  <si>
    <t>Pelouses/prairies et jardins : terrain plat</t>
  </si>
  <si>
    <t>Superfici inerbanti/erbose e giardini: terreno pianeggiante</t>
  </si>
  <si>
    <t>Rasen-/Wiesenflächen und Gärten: Steiles Gelände</t>
  </si>
  <si>
    <t>Pelouses/prairies et jardins : terrain en pente</t>
  </si>
  <si>
    <t>Superfici inerbanti/erbose e giardini: terreno in pendenza</t>
  </si>
  <si>
    <t>Grünflächen</t>
  </si>
  <si>
    <t>Espaces verts</t>
  </si>
  <si>
    <t>Superfici verdi</t>
  </si>
  <si>
    <t>Sportflächen</t>
  </si>
  <si>
    <t>Surfaces sportives</t>
  </si>
  <si>
    <t>Superfici sportive</t>
  </si>
  <si>
    <t>Hartbelag</t>
  </si>
  <si>
    <t>Revêtement dur</t>
  </si>
  <si>
    <t>Rivestimento duro</t>
  </si>
  <si>
    <t>Befestigte Flächen</t>
  </si>
  <si>
    <t>Surfaces imperméables</t>
  </si>
  <si>
    <t>Superfici impermeabili</t>
  </si>
  <si>
    <t>Eingabe</t>
  </si>
  <si>
    <t>Saisie</t>
  </si>
  <si>
    <t>Inserimento</t>
  </si>
  <si>
    <t>Bitte alle Teilflächen eingeben
(Summe der Teilflächen &lt; Arealfläche)</t>
  </si>
  <si>
    <t>Veuillez saisir toutes les surfaces partielles (somme des surfaces partielles &lt; surface totale)</t>
  </si>
  <si>
    <t>Si prega di inserire tutte le superfici parziali (somma delle superfici parziali &lt; superficie totale)</t>
  </si>
  <si>
    <t>Ja</t>
  </si>
  <si>
    <t>Oui</t>
  </si>
  <si>
    <t>Si</t>
  </si>
  <si>
    <t>Nein</t>
  </si>
  <si>
    <t>Non</t>
  </si>
  <si>
    <t>No</t>
  </si>
  <si>
    <t>Hilfstool Pflichtvorgaben D3 Niederschlagswasser</t>
  </si>
  <si>
    <t>Outil d'aide Exigences D3 Eaux de pluie</t>
  </si>
  <si>
    <t>Strumento di verifica Requisito D3 Acque piovane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</si>
</sst>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EFFD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indent="3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9" fontId="4" fillId="2" borderId="0" xfId="1" applyFont="1" applyFill="1" applyBorder="1"/>
    <xf numFmtId="0" fontId="4" fillId="2" borderId="0" xfId="0" applyFont="1" applyFill="1" applyAlignment="1">
      <alignment vertical="top"/>
    </xf>
    <xf numFmtId="165" fontId="3" fillId="2" borderId="0" xfId="2" applyNumberFormat="1" applyFont="1" applyFill="1" applyBorder="1"/>
    <xf numFmtId="3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/>
    <xf numFmtId="0" fontId="4" fillId="2" borderId="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/>
    <xf numFmtId="0" fontId="2" fillId="2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4" fillId="5" borderId="32" xfId="0" applyNumberFormat="1" applyFont="1" applyFill="1" applyBorder="1" applyAlignment="1" applyProtection="1">
      <alignment horizontal="left" vertical="center"/>
      <protection locked="0"/>
    </xf>
    <xf numFmtId="3" fontId="4" fillId="5" borderId="23" xfId="0" applyNumberFormat="1" applyFont="1" applyFill="1" applyBorder="1" applyAlignment="1" applyProtection="1">
      <alignment horizontal="left" vertical="center"/>
      <protection locked="0"/>
    </xf>
    <xf numFmtId="3" fontId="4" fillId="2" borderId="15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4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0" fontId="4" fillId="2" borderId="20" xfId="0" applyFont="1" applyFill="1" applyBorder="1"/>
    <xf numFmtId="0" fontId="4" fillId="2" borderId="34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center" vertical="center"/>
      <protection locked="0"/>
    </xf>
    <xf numFmtId="166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166" fontId="4" fillId="2" borderId="52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7" fontId="4" fillId="2" borderId="29" xfId="2" applyNumberFormat="1" applyFont="1" applyFill="1" applyBorder="1" applyAlignment="1">
      <alignment horizontal="center" vertical="center"/>
    </xf>
    <xf numFmtId="167" fontId="4" fillId="2" borderId="33" xfId="2" applyNumberFormat="1" applyFont="1" applyFill="1" applyBorder="1" applyAlignment="1">
      <alignment horizontal="center" vertical="center"/>
    </xf>
    <xf numFmtId="167" fontId="4" fillId="2" borderId="30" xfId="2" applyNumberFormat="1" applyFont="1" applyFill="1" applyBorder="1" applyAlignment="1">
      <alignment horizontal="center" vertical="center"/>
    </xf>
    <xf numFmtId="167" fontId="4" fillId="2" borderId="23" xfId="2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67" fontId="4" fillId="2" borderId="19" xfId="2" applyNumberFormat="1" applyFont="1" applyFill="1" applyBorder="1" applyAlignment="1">
      <alignment horizontal="center" vertical="center"/>
    </xf>
    <xf numFmtId="167" fontId="4" fillId="2" borderId="32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9" fontId="3" fillId="2" borderId="12" xfId="2" applyNumberFormat="1" applyFont="1" applyFill="1" applyBorder="1" applyAlignment="1">
      <alignment horizontal="center" vertical="center"/>
    </xf>
    <xf numFmtId="9" fontId="3" fillId="2" borderId="13" xfId="2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42" xfId="0" applyFont="1" applyFill="1" applyBorder="1"/>
    <xf numFmtId="0" fontId="3" fillId="2" borderId="28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right" vertical="center" indent="1"/>
    </xf>
    <xf numFmtId="0" fontId="3" fillId="2" borderId="41" xfId="0" applyFont="1" applyFill="1" applyBorder="1" applyAlignment="1">
      <alignment horizontal="right" vertical="center" inden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3" fillId="2" borderId="45" xfId="0" applyNumberFormat="1" applyFont="1" applyFill="1" applyBorder="1" applyAlignment="1">
      <alignment horizontal="center" vertical="center" wrapText="1"/>
    </xf>
    <xf numFmtId="3" fontId="3" fillId="2" borderId="46" xfId="0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</cellXfs>
  <cellStyles count="4">
    <cellStyle name="Komma" xfId="2" builtinId="3"/>
    <cellStyle name="Komma 2" xfId="3" xr:uid="{BBA715B5-EA80-457E-B228-44CD685272F5}"/>
    <cellStyle name="Prozent" xfId="1" builtinId="5"/>
    <cellStyle name="Standard" xfId="0" builtinId="0"/>
  </cellStyles>
  <dxfs count="2">
    <dxf>
      <font>
        <b/>
        <i val="0"/>
        <color rgb="FFFF0000"/>
      </font>
      <fill>
        <patternFill>
          <bgColor rgb="FFFFB7B7"/>
        </patternFill>
      </fill>
    </dxf>
    <dxf>
      <font>
        <b/>
        <i val="0"/>
        <color rgb="FF00B050"/>
      </font>
      <fill>
        <patternFill>
          <bgColor rgb="FF8CF866"/>
        </patternFill>
      </fill>
    </dxf>
  </dxfs>
  <tableStyles count="0" defaultTableStyle="TableStyleMedium9" defaultPivotStyle="PivotStyleLight16"/>
  <colors>
    <mruColors>
      <color rgb="FF00B050"/>
      <color rgb="FFFF66CC"/>
      <color rgb="FFFFB7B7"/>
      <color rgb="FFEEFFDD"/>
      <color rgb="FFFF0000"/>
      <color rgb="FFFF5F5F"/>
      <color rgb="FFFF3300"/>
      <color rgb="FF8CF866"/>
      <color rgb="FF5FDE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240196</xdr:colOff>
      <xdr:row>0</xdr:row>
      <xdr:rowOff>154384</xdr:rowOff>
    </xdr:from>
    <xdr:to>
      <xdr:col>3</xdr:col>
      <xdr:colOff>1059346</xdr:colOff>
      <xdr:row>0</xdr:row>
      <xdr:rowOff>600154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EDF5418-B75A-41CF-9919-9310BAE2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83071" y="154384"/>
          <a:ext cx="3371850" cy="44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1"/>
  <sheetViews>
    <sheetView tabSelected="1" zoomScaleNormal="100" zoomScaleSheetLayoutView="82" workbookViewId="0">
      <selection activeCell="D68" sqref="D68:D69"/>
    </sheetView>
  </sheetViews>
  <sheetFormatPr baseColWidth="10" defaultColWidth="11.42578125" defaultRowHeight="14.25" x14ac:dyDescent="0.2"/>
  <cols>
    <col min="1" max="1" width="2.140625" style="2" customWidth="1"/>
    <col min="2" max="2" width="5.140625" style="2" customWidth="1"/>
    <col min="3" max="3" width="33.140625" style="2" customWidth="1"/>
    <col min="4" max="4" width="51.140625" style="2" customWidth="1"/>
    <col min="5" max="5" width="37.7109375" style="2" customWidth="1"/>
    <col min="6" max="6" width="24.7109375" style="2" customWidth="1"/>
    <col min="7" max="7" width="17.7109375" style="2" customWidth="1"/>
    <col min="8" max="8" width="24.7109375" style="2" customWidth="1"/>
    <col min="9" max="9" width="15" style="2" customWidth="1"/>
    <col min="10" max="10" width="24.42578125" style="47" customWidth="1"/>
    <col min="11" max="11" width="6.28515625" style="2" customWidth="1"/>
    <col min="12" max="16384" width="11.42578125" style="2"/>
  </cols>
  <sheetData>
    <row r="1" spans="2:12" ht="54" customHeight="1" x14ac:dyDescent="0.2">
      <c r="B1" s="39"/>
      <c r="C1" s="40"/>
      <c r="D1" s="40"/>
      <c r="E1" s="41"/>
      <c r="F1" s="41"/>
      <c r="G1" s="121" t="str">
        <f>Uebersetzung!D4 &amp; " " &amp; Uebersetzung!D5 &amp; " " &amp; Uebersetzung!C2 &amp; ". " &amp; Uebersetzung!A2</f>
        <v>Strumento di verifica Requisito D3 Acque piovane Versione 2026. 1</v>
      </c>
      <c r="H1" s="121"/>
      <c r="I1" s="121"/>
      <c r="J1" s="122"/>
      <c r="K1" s="1"/>
    </row>
    <row r="2" spans="2:12" ht="24.9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1" customHeight="1" x14ac:dyDescent="0.2">
      <c r="B3" s="57" t="str">
        <f>Uebersetzung!D6</f>
        <v>Descrizione del quartiere</v>
      </c>
      <c r="C3" s="57"/>
      <c r="D3" s="57"/>
      <c r="E3" s="42"/>
      <c r="F3" s="42"/>
      <c r="G3" s="42"/>
      <c r="H3" s="42"/>
      <c r="I3" s="42"/>
      <c r="J3" s="1"/>
      <c r="K3" s="3"/>
    </row>
    <row r="4" spans="2:12" ht="17.25" customHeight="1" x14ac:dyDescent="0.2">
      <c r="B4" s="142" t="str">
        <f>Uebersetzung!D8</f>
        <v>Nome del quartiere</v>
      </c>
      <c r="C4" s="143"/>
      <c r="D4" s="66"/>
      <c r="E4" s="4"/>
      <c r="F4" s="55" t="str">
        <f>Uebersetzung!D10</f>
        <v>Campo di input</v>
      </c>
      <c r="H4" s="42"/>
      <c r="I4" s="42"/>
      <c r="J4" s="1"/>
      <c r="K4" s="5"/>
    </row>
    <row r="5" spans="2:12" ht="17.25" customHeight="1" x14ac:dyDescent="0.2">
      <c r="B5" s="144" t="str">
        <f>Uebersetzung!D9</f>
        <v>Superficie totale del quartiere [m2]</v>
      </c>
      <c r="C5" s="145"/>
      <c r="D5" s="67"/>
      <c r="E5" s="4"/>
      <c r="F5" s="56" t="str">
        <f>Uebersetzung!D11</f>
        <v>Campo di selezione</v>
      </c>
      <c r="H5" s="42"/>
      <c r="I5" s="42"/>
      <c r="J5" s="1"/>
      <c r="K5" s="5"/>
    </row>
    <row r="6" spans="2:12" ht="22.9" customHeight="1" x14ac:dyDescent="0.2">
      <c r="B6" s="43"/>
      <c r="C6" s="43"/>
      <c r="D6" s="44"/>
      <c r="E6" s="4"/>
      <c r="H6" s="42"/>
      <c r="I6" s="42"/>
    </row>
    <row r="7" spans="2:12" ht="21" customHeight="1" x14ac:dyDescent="0.2">
      <c r="B7" s="131" t="str">
        <f>Uebersetzung!D13</f>
        <v>Informazioni sulle superfici parziali</v>
      </c>
      <c r="C7" s="131"/>
      <c r="D7" s="131"/>
      <c r="E7" s="131"/>
      <c r="F7" s="131"/>
      <c r="G7" s="131"/>
      <c r="H7" s="131"/>
      <c r="I7" s="131"/>
      <c r="J7" s="1"/>
      <c r="K7" s="45"/>
    </row>
    <row r="8" spans="2:12" ht="60" x14ac:dyDescent="0.25">
      <c r="B8" s="156" t="str">
        <f>Uebersetzung!D14</f>
        <v>Nr.</v>
      </c>
      <c r="C8" s="158" t="str">
        <f>Uebersetzung!D15</f>
        <v>Descrizione</v>
      </c>
      <c r="D8" s="158" t="str">
        <f>Uebersetzung!D16</f>
        <v>Tipo di superficie</v>
      </c>
      <c r="E8" s="158" t="str">
        <f>Uebersetzung!D17</f>
        <v>Tipo di smaltimento delle acque</v>
      </c>
      <c r="F8" s="79" t="str">
        <f>Uebersetzung!D18</f>
        <v>Superficie parziale (proiezione orizzontale)</v>
      </c>
      <c r="G8" s="79" t="str">
        <f>Uebersetzung!D19</f>
        <v>Coefficiente di deflusso di picco secondo SN 592 000</v>
      </c>
      <c r="H8" s="79" t="str">
        <f>Uebersetzung!D20</f>
        <v>Superficie ridotta rispetto al deflusso di picco</v>
      </c>
      <c r="I8" s="115" t="str">
        <f>Uebersetzung!D42</f>
        <v>Coefficiente di deflusso annuale</v>
      </c>
      <c r="J8" s="80" t="str">
        <f>Uebersetzung!D21</f>
        <v>Superficie ridotta rispetto al deflusso annuale</v>
      </c>
      <c r="K8" s="81"/>
    </row>
    <row r="9" spans="2:12" s="4" customFormat="1" ht="19.899999999999999" customHeight="1" x14ac:dyDescent="0.3">
      <c r="B9" s="157"/>
      <c r="C9" s="159"/>
      <c r="D9" s="159"/>
      <c r="E9" s="159"/>
      <c r="F9" s="113" t="s">
        <v>0</v>
      </c>
      <c r="G9" s="113" t="s">
        <v>1</v>
      </c>
      <c r="H9" s="113" t="s">
        <v>2</v>
      </c>
      <c r="I9" s="116" t="s">
        <v>3</v>
      </c>
      <c r="J9" s="114" t="s">
        <v>4</v>
      </c>
      <c r="K9" s="83"/>
    </row>
    <row r="10" spans="2:12" s="7" customFormat="1" ht="26.85" customHeight="1" x14ac:dyDescent="0.2">
      <c r="B10" s="106">
        <v>1</v>
      </c>
      <c r="C10" s="107"/>
      <c r="D10" s="108"/>
      <c r="E10" s="108"/>
      <c r="F10" s="109"/>
      <c r="G10" s="110" t="str">
        <f>IFERROR(VLOOKUP(D10,$D$70:$F$89,3,),"")</f>
        <v/>
      </c>
      <c r="H10" s="111" t="str">
        <f>IFERROR(G10*F10,"")</f>
        <v/>
      </c>
      <c r="I10" s="117" t="str">
        <f>IFERROR(VLOOKUP(D10,$D$70:$E$89,2,),"")</f>
        <v/>
      </c>
      <c r="J10" s="112" t="str">
        <f>IFERROR(I10*F10,"")</f>
        <v/>
      </c>
      <c r="K10" s="6"/>
    </row>
    <row r="11" spans="2:12" s="8" customFormat="1" ht="26.85" customHeight="1" x14ac:dyDescent="0.2">
      <c r="B11" s="24">
        <v>2</v>
      </c>
      <c r="C11" s="46"/>
      <c r="D11" s="38"/>
      <c r="E11" s="38"/>
      <c r="F11" s="25"/>
      <c r="G11" s="26" t="str">
        <f t="shared" ref="G11:G49" si="0">IFERROR(VLOOKUP(D11,$D$70:$F$89,3,),"")</f>
        <v/>
      </c>
      <c r="H11" s="27" t="str">
        <f t="shared" ref="H11:H49" si="1">IFERROR(G11*F11,"")</f>
        <v/>
      </c>
      <c r="I11" s="118" t="str">
        <f t="shared" ref="I11:I49" si="2">IFERROR(VLOOKUP(D11,$D$70:$E$89,2,),"")</f>
        <v/>
      </c>
      <c r="J11" s="68" t="str">
        <f t="shared" ref="J11:J49" si="3">IFERROR(I11*F11,"")</f>
        <v/>
      </c>
      <c r="K11" s="6"/>
    </row>
    <row r="12" spans="2:12" s="8" customFormat="1" ht="26.85" customHeight="1" x14ac:dyDescent="0.2">
      <c r="B12" s="24">
        <v>3</v>
      </c>
      <c r="C12" s="46"/>
      <c r="D12" s="38"/>
      <c r="E12" s="38"/>
      <c r="F12" s="25"/>
      <c r="G12" s="26" t="str">
        <f t="shared" si="0"/>
        <v/>
      </c>
      <c r="H12" s="27" t="str">
        <f t="shared" si="1"/>
        <v/>
      </c>
      <c r="I12" s="118" t="str">
        <f t="shared" si="2"/>
        <v/>
      </c>
      <c r="J12" s="68" t="str">
        <f t="shared" si="3"/>
        <v/>
      </c>
      <c r="K12" s="6"/>
    </row>
    <row r="13" spans="2:12" s="8" customFormat="1" ht="26.85" customHeight="1" x14ac:dyDescent="0.2">
      <c r="B13" s="24">
        <v>4</v>
      </c>
      <c r="C13" s="46"/>
      <c r="D13" s="38"/>
      <c r="E13" s="38"/>
      <c r="F13" s="25"/>
      <c r="G13" s="26" t="str">
        <f t="shared" si="0"/>
        <v/>
      </c>
      <c r="H13" s="27" t="str">
        <f t="shared" si="1"/>
        <v/>
      </c>
      <c r="I13" s="118" t="str">
        <f t="shared" si="2"/>
        <v/>
      </c>
      <c r="J13" s="68" t="str">
        <f t="shared" si="3"/>
        <v/>
      </c>
      <c r="K13" s="6"/>
    </row>
    <row r="14" spans="2:12" s="8" customFormat="1" ht="26.85" customHeight="1" x14ac:dyDescent="0.2">
      <c r="B14" s="24">
        <v>5</v>
      </c>
      <c r="C14" s="46"/>
      <c r="D14" s="38"/>
      <c r="E14" s="38"/>
      <c r="F14" s="25"/>
      <c r="G14" s="26" t="str">
        <f t="shared" si="0"/>
        <v/>
      </c>
      <c r="H14" s="27" t="str">
        <f t="shared" si="1"/>
        <v/>
      </c>
      <c r="I14" s="118" t="str">
        <f t="shared" si="2"/>
        <v/>
      </c>
      <c r="J14" s="68" t="str">
        <f t="shared" si="3"/>
        <v/>
      </c>
      <c r="K14" s="6"/>
    </row>
    <row r="15" spans="2:12" s="8" customFormat="1" ht="26.85" customHeight="1" x14ac:dyDescent="0.2">
      <c r="B15" s="24">
        <v>6</v>
      </c>
      <c r="C15" s="46"/>
      <c r="D15" s="38"/>
      <c r="E15" s="38"/>
      <c r="F15" s="25"/>
      <c r="G15" s="26" t="str">
        <f t="shared" si="0"/>
        <v/>
      </c>
      <c r="H15" s="27" t="str">
        <f t="shared" si="1"/>
        <v/>
      </c>
      <c r="I15" s="118" t="str">
        <f t="shared" si="2"/>
        <v/>
      </c>
      <c r="J15" s="68" t="str">
        <f t="shared" si="3"/>
        <v/>
      </c>
      <c r="K15" s="6"/>
    </row>
    <row r="16" spans="2:12" s="8" customFormat="1" ht="26.85" customHeight="1" x14ac:dyDescent="0.2">
      <c r="B16" s="24">
        <v>7</v>
      </c>
      <c r="C16" s="46"/>
      <c r="D16" s="38"/>
      <c r="E16" s="38"/>
      <c r="F16" s="25"/>
      <c r="G16" s="26" t="str">
        <f t="shared" si="0"/>
        <v/>
      </c>
      <c r="H16" s="27" t="str">
        <f t="shared" si="1"/>
        <v/>
      </c>
      <c r="I16" s="118" t="str">
        <f t="shared" si="2"/>
        <v/>
      </c>
      <c r="J16" s="68" t="str">
        <f t="shared" si="3"/>
        <v/>
      </c>
      <c r="K16" s="6"/>
    </row>
    <row r="17" spans="2:11" s="8" customFormat="1" ht="26.85" customHeight="1" x14ac:dyDescent="0.2">
      <c r="B17" s="24">
        <v>8</v>
      </c>
      <c r="C17" s="46"/>
      <c r="D17" s="38"/>
      <c r="E17" s="38"/>
      <c r="F17" s="25"/>
      <c r="G17" s="26" t="str">
        <f t="shared" si="0"/>
        <v/>
      </c>
      <c r="H17" s="27" t="str">
        <f t="shared" si="1"/>
        <v/>
      </c>
      <c r="I17" s="118" t="str">
        <f t="shared" si="2"/>
        <v/>
      </c>
      <c r="J17" s="68" t="str">
        <f t="shared" si="3"/>
        <v/>
      </c>
      <c r="K17" s="6"/>
    </row>
    <row r="18" spans="2:11" s="8" customFormat="1" ht="26.85" customHeight="1" x14ac:dyDescent="0.2">
      <c r="B18" s="24">
        <v>9</v>
      </c>
      <c r="C18" s="46"/>
      <c r="D18" s="38"/>
      <c r="E18" s="38"/>
      <c r="F18" s="25"/>
      <c r="G18" s="26" t="str">
        <f t="shared" si="0"/>
        <v/>
      </c>
      <c r="H18" s="27" t="str">
        <f t="shared" si="1"/>
        <v/>
      </c>
      <c r="I18" s="118" t="str">
        <f t="shared" si="2"/>
        <v/>
      </c>
      <c r="J18" s="68" t="str">
        <f t="shared" si="3"/>
        <v/>
      </c>
      <c r="K18" s="6"/>
    </row>
    <row r="19" spans="2:11" s="8" customFormat="1" ht="26.85" customHeight="1" x14ac:dyDescent="0.2">
      <c r="B19" s="24">
        <v>10</v>
      </c>
      <c r="C19" s="46"/>
      <c r="D19" s="38"/>
      <c r="E19" s="38"/>
      <c r="F19" s="25"/>
      <c r="G19" s="26" t="str">
        <f t="shared" si="0"/>
        <v/>
      </c>
      <c r="H19" s="27" t="str">
        <f t="shared" si="1"/>
        <v/>
      </c>
      <c r="I19" s="118" t="str">
        <f t="shared" si="2"/>
        <v/>
      </c>
      <c r="J19" s="68" t="str">
        <f t="shared" si="3"/>
        <v/>
      </c>
      <c r="K19" s="6"/>
    </row>
    <row r="20" spans="2:11" s="8" customFormat="1" ht="26.85" customHeight="1" x14ac:dyDescent="0.2">
      <c r="B20" s="24">
        <v>11</v>
      </c>
      <c r="C20" s="46"/>
      <c r="D20" s="38"/>
      <c r="E20" s="38"/>
      <c r="F20" s="25"/>
      <c r="G20" s="26" t="str">
        <f t="shared" si="0"/>
        <v/>
      </c>
      <c r="H20" s="27" t="str">
        <f t="shared" si="1"/>
        <v/>
      </c>
      <c r="I20" s="118" t="str">
        <f t="shared" si="2"/>
        <v/>
      </c>
      <c r="J20" s="68" t="str">
        <f t="shared" si="3"/>
        <v/>
      </c>
      <c r="K20" s="6"/>
    </row>
    <row r="21" spans="2:11" s="8" customFormat="1" ht="26.85" customHeight="1" x14ac:dyDescent="0.2">
      <c r="B21" s="24">
        <v>12</v>
      </c>
      <c r="C21" s="46"/>
      <c r="D21" s="38"/>
      <c r="E21" s="38"/>
      <c r="F21" s="25"/>
      <c r="G21" s="26" t="str">
        <f t="shared" si="0"/>
        <v/>
      </c>
      <c r="H21" s="27" t="str">
        <f t="shared" si="1"/>
        <v/>
      </c>
      <c r="I21" s="118" t="str">
        <f t="shared" si="2"/>
        <v/>
      </c>
      <c r="J21" s="68" t="str">
        <f t="shared" si="3"/>
        <v/>
      </c>
      <c r="K21" s="6"/>
    </row>
    <row r="22" spans="2:11" s="8" customFormat="1" ht="26.85" customHeight="1" x14ac:dyDescent="0.2">
      <c r="B22" s="24">
        <v>13</v>
      </c>
      <c r="C22" s="46"/>
      <c r="D22" s="38"/>
      <c r="E22" s="38"/>
      <c r="F22" s="25"/>
      <c r="G22" s="26" t="str">
        <f t="shared" si="0"/>
        <v/>
      </c>
      <c r="H22" s="27" t="str">
        <f t="shared" si="1"/>
        <v/>
      </c>
      <c r="I22" s="118" t="str">
        <f t="shared" si="2"/>
        <v/>
      </c>
      <c r="J22" s="68" t="str">
        <f t="shared" si="3"/>
        <v/>
      </c>
      <c r="K22" s="6"/>
    </row>
    <row r="23" spans="2:11" s="8" customFormat="1" ht="26.85" customHeight="1" x14ac:dyDescent="0.2">
      <c r="B23" s="24">
        <v>14</v>
      </c>
      <c r="C23" s="46"/>
      <c r="D23" s="38"/>
      <c r="E23" s="38"/>
      <c r="F23" s="25"/>
      <c r="G23" s="26" t="str">
        <f t="shared" si="0"/>
        <v/>
      </c>
      <c r="H23" s="27" t="str">
        <f t="shared" si="1"/>
        <v/>
      </c>
      <c r="I23" s="118" t="str">
        <f t="shared" si="2"/>
        <v/>
      </c>
      <c r="J23" s="68" t="str">
        <f t="shared" si="3"/>
        <v/>
      </c>
      <c r="K23" s="6"/>
    </row>
    <row r="24" spans="2:11" s="8" customFormat="1" ht="26.85" customHeight="1" x14ac:dyDescent="0.2">
      <c r="B24" s="24">
        <v>15</v>
      </c>
      <c r="C24" s="46"/>
      <c r="D24" s="38"/>
      <c r="E24" s="38"/>
      <c r="F24" s="25"/>
      <c r="G24" s="26" t="str">
        <f t="shared" si="0"/>
        <v/>
      </c>
      <c r="H24" s="27" t="str">
        <f t="shared" si="1"/>
        <v/>
      </c>
      <c r="I24" s="118" t="str">
        <f t="shared" si="2"/>
        <v/>
      </c>
      <c r="J24" s="68" t="str">
        <f t="shared" si="3"/>
        <v/>
      </c>
      <c r="K24" s="6"/>
    </row>
    <row r="25" spans="2:11" s="8" customFormat="1" ht="26.85" customHeight="1" x14ac:dyDescent="0.2">
      <c r="B25" s="24">
        <v>16</v>
      </c>
      <c r="C25" s="46"/>
      <c r="D25" s="38"/>
      <c r="E25" s="38"/>
      <c r="F25" s="25"/>
      <c r="G25" s="26" t="str">
        <f t="shared" si="0"/>
        <v/>
      </c>
      <c r="H25" s="27" t="str">
        <f t="shared" si="1"/>
        <v/>
      </c>
      <c r="I25" s="118" t="str">
        <f t="shared" si="2"/>
        <v/>
      </c>
      <c r="J25" s="68" t="str">
        <f t="shared" si="3"/>
        <v/>
      </c>
      <c r="K25" s="6"/>
    </row>
    <row r="26" spans="2:11" s="8" customFormat="1" ht="26.85" customHeight="1" x14ac:dyDescent="0.2">
      <c r="B26" s="24">
        <v>17</v>
      </c>
      <c r="C26" s="46"/>
      <c r="D26" s="38"/>
      <c r="E26" s="38"/>
      <c r="F26" s="25"/>
      <c r="G26" s="26" t="str">
        <f t="shared" si="0"/>
        <v/>
      </c>
      <c r="H26" s="27" t="str">
        <f t="shared" si="1"/>
        <v/>
      </c>
      <c r="I26" s="118" t="str">
        <f t="shared" si="2"/>
        <v/>
      </c>
      <c r="J26" s="68" t="str">
        <f t="shared" si="3"/>
        <v/>
      </c>
      <c r="K26" s="6"/>
    </row>
    <row r="27" spans="2:11" s="8" customFormat="1" ht="26.85" customHeight="1" x14ac:dyDescent="0.2">
      <c r="B27" s="24">
        <v>18</v>
      </c>
      <c r="C27" s="46"/>
      <c r="D27" s="38"/>
      <c r="E27" s="38"/>
      <c r="F27" s="25"/>
      <c r="G27" s="26" t="str">
        <f t="shared" si="0"/>
        <v/>
      </c>
      <c r="H27" s="27" t="str">
        <f t="shared" si="1"/>
        <v/>
      </c>
      <c r="I27" s="118" t="str">
        <f t="shared" si="2"/>
        <v/>
      </c>
      <c r="J27" s="68" t="str">
        <f t="shared" si="3"/>
        <v/>
      </c>
      <c r="K27" s="6"/>
    </row>
    <row r="28" spans="2:11" s="8" customFormat="1" ht="26.85" customHeight="1" x14ac:dyDescent="0.2">
      <c r="B28" s="24">
        <v>19</v>
      </c>
      <c r="C28" s="46"/>
      <c r="D28" s="38"/>
      <c r="E28" s="38"/>
      <c r="F28" s="25"/>
      <c r="G28" s="26" t="str">
        <f t="shared" si="0"/>
        <v/>
      </c>
      <c r="H28" s="27" t="str">
        <f t="shared" si="1"/>
        <v/>
      </c>
      <c r="I28" s="118" t="str">
        <f t="shared" si="2"/>
        <v/>
      </c>
      <c r="J28" s="68" t="str">
        <f t="shared" si="3"/>
        <v/>
      </c>
      <c r="K28" s="6"/>
    </row>
    <row r="29" spans="2:11" s="8" customFormat="1" ht="26.85" customHeight="1" x14ac:dyDescent="0.2">
      <c r="B29" s="24">
        <v>20</v>
      </c>
      <c r="C29" s="46"/>
      <c r="D29" s="38"/>
      <c r="E29" s="38"/>
      <c r="F29" s="25"/>
      <c r="G29" s="26" t="str">
        <f t="shared" si="0"/>
        <v/>
      </c>
      <c r="H29" s="27" t="str">
        <f t="shared" si="1"/>
        <v/>
      </c>
      <c r="I29" s="118" t="str">
        <f t="shared" si="2"/>
        <v/>
      </c>
      <c r="J29" s="68" t="str">
        <f t="shared" si="3"/>
        <v/>
      </c>
      <c r="K29" s="6"/>
    </row>
    <row r="30" spans="2:11" s="8" customFormat="1" ht="26.85" customHeight="1" x14ac:dyDescent="0.2">
      <c r="B30" s="24">
        <v>21</v>
      </c>
      <c r="C30" s="46"/>
      <c r="D30" s="38"/>
      <c r="E30" s="38"/>
      <c r="F30" s="25"/>
      <c r="G30" s="26" t="str">
        <f t="shared" si="0"/>
        <v/>
      </c>
      <c r="H30" s="27" t="str">
        <f t="shared" si="1"/>
        <v/>
      </c>
      <c r="I30" s="118" t="str">
        <f t="shared" si="2"/>
        <v/>
      </c>
      <c r="J30" s="68" t="str">
        <f t="shared" si="3"/>
        <v/>
      </c>
      <c r="K30" s="6"/>
    </row>
    <row r="31" spans="2:11" s="8" customFormat="1" ht="26.85" customHeight="1" x14ac:dyDescent="0.2">
      <c r="B31" s="24">
        <v>22</v>
      </c>
      <c r="C31" s="46"/>
      <c r="D31" s="38"/>
      <c r="E31" s="38"/>
      <c r="F31" s="25"/>
      <c r="G31" s="26" t="str">
        <f t="shared" si="0"/>
        <v/>
      </c>
      <c r="H31" s="27" t="str">
        <f t="shared" si="1"/>
        <v/>
      </c>
      <c r="I31" s="118" t="str">
        <f t="shared" si="2"/>
        <v/>
      </c>
      <c r="J31" s="68" t="str">
        <f t="shared" si="3"/>
        <v/>
      </c>
      <c r="K31" s="6"/>
    </row>
    <row r="32" spans="2:11" s="8" customFormat="1" ht="26.85" customHeight="1" x14ac:dyDescent="0.2">
      <c r="B32" s="24">
        <v>23</v>
      </c>
      <c r="C32" s="46"/>
      <c r="D32" s="38"/>
      <c r="E32" s="38"/>
      <c r="F32" s="25"/>
      <c r="G32" s="26" t="str">
        <f t="shared" si="0"/>
        <v/>
      </c>
      <c r="H32" s="27" t="str">
        <f t="shared" si="1"/>
        <v/>
      </c>
      <c r="I32" s="118" t="str">
        <f t="shared" si="2"/>
        <v/>
      </c>
      <c r="J32" s="68" t="str">
        <f t="shared" si="3"/>
        <v/>
      </c>
      <c r="K32" s="6"/>
    </row>
    <row r="33" spans="2:11" s="8" customFormat="1" ht="26.85" customHeight="1" x14ac:dyDescent="0.2">
      <c r="B33" s="24">
        <v>24</v>
      </c>
      <c r="C33" s="46"/>
      <c r="D33" s="38"/>
      <c r="E33" s="38"/>
      <c r="F33" s="25"/>
      <c r="G33" s="26" t="str">
        <f t="shared" si="0"/>
        <v/>
      </c>
      <c r="H33" s="27" t="str">
        <f t="shared" si="1"/>
        <v/>
      </c>
      <c r="I33" s="118" t="str">
        <f t="shared" si="2"/>
        <v/>
      </c>
      <c r="J33" s="68" t="str">
        <f t="shared" si="3"/>
        <v/>
      </c>
      <c r="K33" s="6"/>
    </row>
    <row r="34" spans="2:11" s="8" customFormat="1" ht="26.85" customHeight="1" x14ac:dyDescent="0.2">
      <c r="B34" s="24">
        <v>25</v>
      </c>
      <c r="C34" s="46"/>
      <c r="D34" s="38"/>
      <c r="E34" s="38"/>
      <c r="F34" s="25"/>
      <c r="G34" s="26" t="str">
        <f t="shared" si="0"/>
        <v/>
      </c>
      <c r="H34" s="27" t="str">
        <f t="shared" si="1"/>
        <v/>
      </c>
      <c r="I34" s="118" t="str">
        <f t="shared" si="2"/>
        <v/>
      </c>
      <c r="J34" s="68" t="str">
        <f t="shared" si="3"/>
        <v/>
      </c>
      <c r="K34" s="6"/>
    </row>
    <row r="35" spans="2:11" s="8" customFormat="1" ht="26.85" customHeight="1" x14ac:dyDescent="0.2">
      <c r="B35" s="24">
        <v>26</v>
      </c>
      <c r="C35" s="46"/>
      <c r="D35" s="38"/>
      <c r="E35" s="38"/>
      <c r="F35" s="25"/>
      <c r="G35" s="26" t="str">
        <f t="shared" si="0"/>
        <v/>
      </c>
      <c r="H35" s="27" t="str">
        <f t="shared" si="1"/>
        <v/>
      </c>
      <c r="I35" s="118" t="str">
        <f t="shared" si="2"/>
        <v/>
      </c>
      <c r="J35" s="68" t="str">
        <f t="shared" si="3"/>
        <v/>
      </c>
      <c r="K35" s="6"/>
    </row>
    <row r="36" spans="2:11" s="8" customFormat="1" ht="26.85" customHeight="1" x14ac:dyDescent="0.2">
      <c r="B36" s="24">
        <v>27</v>
      </c>
      <c r="C36" s="46"/>
      <c r="D36" s="38"/>
      <c r="E36" s="38"/>
      <c r="F36" s="25"/>
      <c r="G36" s="26" t="str">
        <f t="shared" si="0"/>
        <v/>
      </c>
      <c r="H36" s="27" t="str">
        <f t="shared" si="1"/>
        <v/>
      </c>
      <c r="I36" s="118" t="str">
        <f t="shared" si="2"/>
        <v/>
      </c>
      <c r="J36" s="68" t="str">
        <f t="shared" si="3"/>
        <v/>
      </c>
      <c r="K36" s="6"/>
    </row>
    <row r="37" spans="2:11" s="8" customFormat="1" ht="26.85" customHeight="1" x14ac:dyDescent="0.2">
      <c r="B37" s="24">
        <v>28</v>
      </c>
      <c r="C37" s="46"/>
      <c r="D37" s="38"/>
      <c r="E37" s="38"/>
      <c r="F37" s="25"/>
      <c r="G37" s="26" t="str">
        <f t="shared" si="0"/>
        <v/>
      </c>
      <c r="H37" s="27" t="str">
        <f t="shared" si="1"/>
        <v/>
      </c>
      <c r="I37" s="118" t="str">
        <f t="shared" si="2"/>
        <v/>
      </c>
      <c r="J37" s="68" t="str">
        <f t="shared" si="3"/>
        <v/>
      </c>
      <c r="K37" s="6"/>
    </row>
    <row r="38" spans="2:11" s="8" customFormat="1" ht="26.85" customHeight="1" x14ac:dyDescent="0.2">
      <c r="B38" s="24">
        <v>29</v>
      </c>
      <c r="C38" s="46"/>
      <c r="D38" s="38"/>
      <c r="E38" s="38"/>
      <c r="F38" s="25"/>
      <c r="G38" s="26" t="str">
        <f t="shared" si="0"/>
        <v/>
      </c>
      <c r="H38" s="27" t="str">
        <f t="shared" si="1"/>
        <v/>
      </c>
      <c r="I38" s="118" t="str">
        <f t="shared" si="2"/>
        <v/>
      </c>
      <c r="J38" s="68" t="str">
        <f t="shared" si="3"/>
        <v/>
      </c>
      <c r="K38" s="6"/>
    </row>
    <row r="39" spans="2:11" s="8" customFormat="1" ht="26.85" customHeight="1" x14ac:dyDescent="0.2">
      <c r="B39" s="24">
        <v>30</v>
      </c>
      <c r="C39" s="46"/>
      <c r="D39" s="38"/>
      <c r="E39" s="38"/>
      <c r="F39" s="25"/>
      <c r="G39" s="26" t="str">
        <f t="shared" si="0"/>
        <v/>
      </c>
      <c r="H39" s="27" t="str">
        <f t="shared" si="1"/>
        <v/>
      </c>
      <c r="I39" s="118" t="str">
        <f t="shared" si="2"/>
        <v/>
      </c>
      <c r="J39" s="68" t="str">
        <f t="shared" si="3"/>
        <v/>
      </c>
      <c r="K39" s="6"/>
    </row>
    <row r="40" spans="2:11" s="8" customFormat="1" ht="26.85" customHeight="1" x14ac:dyDescent="0.2">
      <c r="B40" s="24">
        <v>31</v>
      </c>
      <c r="C40" s="46"/>
      <c r="D40" s="38"/>
      <c r="E40" s="38"/>
      <c r="F40" s="25"/>
      <c r="G40" s="26" t="str">
        <f t="shared" si="0"/>
        <v/>
      </c>
      <c r="H40" s="27" t="str">
        <f t="shared" si="1"/>
        <v/>
      </c>
      <c r="I40" s="118" t="str">
        <f t="shared" si="2"/>
        <v/>
      </c>
      <c r="J40" s="68" t="str">
        <f t="shared" si="3"/>
        <v/>
      </c>
      <c r="K40" s="6"/>
    </row>
    <row r="41" spans="2:11" s="8" customFormat="1" ht="26.85" customHeight="1" x14ac:dyDescent="0.2">
      <c r="B41" s="24">
        <v>32</v>
      </c>
      <c r="C41" s="46"/>
      <c r="D41" s="38"/>
      <c r="E41" s="38"/>
      <c r="F41" s="25"/>
      <c r="G41" s="26" t="str">
        <f t="shared" si="0"/>
        <v/>
      </c>
      <c r="H41" s="27" t="str">
        <f t="shared" si="1"/>
        <v/>
      </c>
      <c r="I41" s="118" t="str">
        <f t="shared" si="2"/>
        <v/>
      </c>
      <c r="J41" s="68" t="str">
        <f t="shared" si="3"/>
        <v/>
      </c>
      <c r="K41" s="6"/>
    </row>
    <row r="42" spans="2:11" s="8" customFormat="1" ht="26.85" customHeight="1" x14ac:dyDescent="0.2">
      <c r="B42" s="24">
        <v>33</v>
      </c>
      <c r="C42" s="46"/>
      <c r="D42" s="38"/>
      <c r="E42" s="38"/>
      <c r="F42" s="25"/>
      <c r="G42" s="26" t="str">
        <f t="shared" si="0"/>
        <v/>
      </c>
      <c r="H42" s="27" t="str">
        <f t="shared" si="1"/>
        <v/>
      </c>
      <c r="I42" s="118" t="str">
        <f t="shared" si="2"/>
        <v/>
      </c>
      <c r="J42" s="68" t="str">
        <f t="shared" si="3"/>
        <v/>
      </c>
      <c r="K42" s="6"/>
    </row>
    <row r="43" spans="2:11" s="8" customFormat="1" ht="26.85" customHeight="1" x14ac:dyDescent="0.2">
      <c r="B43" s="24">
        <v>34</v>
      </c>
      <c r="C43" s="46"/>
      <c r="D43" s="38"/>
      <c r="E43" s="38"/>
      <c r="F43" s="25"/>
      <c r="G43" s="26" t="str">
        <f t="shared" si="0"/>
        <v/>
      </c>
      <c r="H43" s="27" t="str">
        <f t="shared" si="1"/>
        <v/>
      </c>
      <c r="I43" s="118" t="str">
        <f t="shared" si="2"/>
        <v/>
      </c>
      <c r="J43" s="68" t="str">
        <f t="shared" si="3"/>
        <v/>
      </c>
      <c r="K43" s="6"/>
    </row>
    <row r="44" spans="2:11" s="8" customFormat="1" ht="26.85" customHeight="1" x14ac:dyDescent="0.2">
      <c r="B44" s="24">
        <v>35</v>
      </c>
      <c r="C44" s="46"/>
      <c r="D44" s="38"/>
      <c r="E44" s="38"/>
      <c r="F44" s="25"/>
      <c r="G44" s="26" t="str">
        <f t="shared" si="0"/>
        <v/>
      </c>
      <c r="H44" s="27" t="str">
        <f t="shared" si="1"/>
        <v/>
      </c>
      <c r="I44" s="118" t="str">
        <f t="shared" si="2"/>
        <v/>
      </c>
      <c r="J44" s="68" t="str">
        <f t="shared" si="3"/>
        <v/>
      </c>
      <c r="K44" s="6"/>
    </row>
    <row r="45" spans="2:11" s="8" customFormat="1" ht="26.85" customHeight="1" x14ac:dyDescent="0.2">
      <c r="B45" s="24">
        <v>36</v>
      </c>
      <c r="C45" s="46"/>
      <c r="D45" s="38"/>
      <c r="E45" s="38"/>
      <c r="F45" s="25"/>
      <c r="G45" s="26" t="str">
        <f t="shared" si="0"/>
        <v/>
      </c>
      <c r="H45" s="27" t="str">
        <f t="shared" si="1"/>
        <v/>
      </c>
      <c r="I45" s="118" t="str">
        <f t="shared" si="2"/>
        <v/>
      </c>
      <c r="J45" s="68" t="str">
        <f t="shared" si="3"/>
        <v/>
      </c>
      <c r="K45" s="6"/>
    </row>
    <row r="46" spans="2:11" s="8" customFormat="1" ht="26.85" customHeight="1" x14ac:dyDescent="0.2">
      <c r="B46" s="24">
        <v>37</v>
      </c>
      <c r="C46" s="46"/>
      <c r="D46" s="38"/>
      <c r="E46" s="38"/>
      <c r="F46" s="25"/>
      <c r="G46" s="26" t="str">
        <f t="shared" si="0"/>
        <v/>
      </c>
      <c r="H46" s="27" t="str">
        <f t="shared" si="1"/>
        <v/>
      </c>
      <c r="I46" s="118" t="str">
        <f t="shared" si="2"/>
        <v/>
      </c>
      <c r="J46" s="68" t="str">
        <f t="shared" si="3"/>
        <v/>
      </c>
      <c r="K46" s="6"/>
    </row>
    <row r="47" spans="2:11" s="8" customFormat="1" ht="26.85" customHeight="1" x14ac:dyDescent="0.2">
      <c r="B47" s="24">
        <v>38</v>
      </c>
      <c r="C47" s="46"/>
      <c r="D47" s="38"/>
      <c r="E47" s="38"/>
      <c r="F47" s="25"/>
      <c r="G47" s="26" t="str">
        <f t="shared" si="0"/>
        <v/>
      </c>
      <c r="H47" s="27" t="str">
        <f t="shared" si="1"/>
        <v/>
      </c>
      <c r="I47" s="118" t="str">
        <f t="shared" si="2"/>
        <v/>
      </c>
      <c r="J47" s="68" t="str">
        <f t="shared" si="3"/>
        <v/>
      </c>
      <c r="K47" s="6"/>
    </row>
    <row r="48" spans="2:11" s="8" customFormat="1" ht="26.85" customHeight="1" x14ac:dyDescent="0.2">
      <c r="B48" s="24">
        <v>39</v>
      </c>
      <c r="C48" s="46"/>
      <c r="D48" s="38"/>
      <c r="E48" s="38"/>
      <c r="F48" s="25"/>
      <c r="G48" s="26" t="str">
        <f t="shared" si="0"/>
        <v/>
      </c>
      <c r="H48" s="27" t="str">
        <f t="shared" si="1"/>
        <v/>
      </c>
      <c r="I48" s="118" t="str">
        <f t="shared" si="2"/>
        <v/>
      </c>
      <c r="J48" s="68" t="str">
        <f t="shared" si="3"/>
        <v/>
      </c>
      <c r="K48" s="6"/>
    </row>
    <row r="49" spans="2:11" s="8" customFormat="1" ht="26.85" customHeight="1" x14ac:dyDescent="0.2">
      <c r="B49" s="24">
        <v>40</v>
      </c>
      <c r="C49" s="46"/>
      <c r="D49" s="38"/>
      <c r="E49" s="38"/>
      <c r="F49" s="25"/>
      <c r="G49" s="26" t="str">
        <f t="shared" si="0"/>
        <v/>
      </c>
      <c r="H49" s="27" t="str">
        <f t="shared" si="1"/>
        <v/>
      </c>
      <c r="I49" s="118" t="str">
        <f t="shared" si="2"/>
        <v/>
      </c>
      <c r="J49" s="68" t="str">
        <f t="shared" si="3"/>
        <v/>
      </c>
      <c r="K49" s="6"/>
    </row>
    <row r="50" spans="2:11" s="19" customFormat="1" ht="26.85" customHeight="1" x14ac:dyDescent="0.25">
      <c r="B50" s="22"/>
      <c r="C50" s="160" t="str">
        <f>Uebersetzung!D22</f>
        <v>Somma di tutte le superfici parziali (deve corrispondere alla superficie totale del quartiere/perimetro in D5)</v>
      </c>
      <c r="D50" s="161"/>
      <c r="E50" s="162"/>
      <c r="F50" s="119">
        <f>SUM(F10:F49)</f>
        <v>0</v>
      </c>
      <c r="G50" s="163"/>
      <c r="H50" s="163"/>
      <c r="I50" s="163"/>
      <c r="J50" s="164"/>
      <c r="K50" s="23"/>
    </row>
    <row r="51" spans="2:11" s="8" customFormat="1" ht="30" customHeight="1" x14ac:dyDescent="0.2">
      <c r="B51" s="9"/>
      <c r="C51" s="2"/>
      <c r="D51" s="2"/>
      <c r="E51" s="2"/>
      <c r="F51" s="10"/>
      <c r="G51" s="10"/>
      <c r="H51" s="2"/>
      <c r="I51" s="2"/>
      <c r="J51" s="47"/>
      <c r="K51" s="2"/>
    </row>
    <row r="52" spans="2:11" ht="21" customHeight="1" x14ac:dyDescent="0.2">
      <c r="C52" s="42"/>
      <c r="D52" s="57" t="str">
        <f>Uebersetzung!D23</f>
        <v>Somma delle superfici ridotte aventi un effetto sul deflusso in base al tipo di smaltimento delle acque</v>
      </c>
      <c r="E52" s="57"/>
      <c r="F52" s="57"/>
      <c r="G52" s="57"/>
      <c r="H52" s="57"/>
      <c r="I52" s="57"/>
      <c r="J52" s="1"/>
      <c r="K52" s="3"/>
    </row>
    <row r="53" spans="2:11" ht="27.95" customHeight="1" x14ac:dyDescent="0.2">
      <c r="B53" s="4"/>
      <c r="C53" s="4"/>
      <c r="D53" s="58"/>
      <c r="E53" s="73"/>
      <c r="F53" s="74"/>
      <c r="G53" s="127" t="str">
        <f>Uebersetzung!D24</f>
        <v>Superfici ridotte rispetto al deflusso di picco</v>
      </c>
      <c r="H53" s="128"/>
      <c r="I53" s="127" t="str">
        <f>Uebersetzung!D25</f>
        <v>Superifci ridotte rispetto al deflusso annuale</v>
      </c>
      <c r="J53" s="128"/>
    </row>
    <row r="54" spans="2:11" ht="18.95" customHeight="1" x14ac:dyDescent="0.2">
      <c r="B54" s="4"/>
      <c r="C54" s="4"/>
      <c r="D54" s="75"/>
      <c r="E54" s="76"/>
      <c r="F54" s="77"/>
      <c r="G54" s="148" t="s">
        <v>2</v>
      </c>
      <c r="H54" s="149"/>
      <c r="I54" s="148" t="s">
        <v>4</v>
      </c>
      <c r="J54" s="149"/>
    </row>
    <row r="55" spans="2:11" ht="19.350000000000001" customHeight="1" x14ac:dyDescent="0.2">
      <c r="D55" s="165" t="str">
        <f>Uebersetzung!D26</f>
        <v>Infiltrazione nel quartiere</v>
      </c>
      <c r="E55" s="59" t="str">
        <f>Uebersetzung!D27</f>
        <v>Infiltrazione decentralizzata</v>
      </c>
      <c r="F55" s="61"/>
      <c r="G55" s="129">
        <f t="shared" ref="G55:G60" si="4">SUMIF($E$10:$E$49,E55,$H$10:$H$49)</f>
        <v>0</v>
      </c>
      <c r="H55" s="130"/>
      <c r="I55" s="129">
        <f t="shared" ref="I55:I60" si="5">SUMIF($E$10:$E$49,E55,$J$10:$J$49)</f>
        <v>0</v>
      </c>
      <c r="J55" s="130"/>
    </row>
    <row r="56" spans="2:11" ht="19.350000000000001" customHeight="1" x14ac:dyDescent="0.2">
      <c r="D56" s="166"/>
      <c r="E56" s="52" t="str">
        <f>Uebersetzung!D28</f>
        <v>Immissione nell'impianto di infiltrazione</v>
      </c>
      <c r="F56" s="53"/>
      <c r="G56" s="125">
        <f t="shared" si="4"/>
        <v>0</v>
      </c>
      <c r="H56" s="126"/>
      <c r="I56" s="125">
        <f t="shared" si="5"/>
        <v>0</v>
      </c>
      <c r="J56" s="126"/>
    </row>
    <row r="57" spans="2:11" ht="19.350000000000001" customHeight="1" x14ac:dyDescent="0.2">
      <c r="D57" s="165" t="str">
        <f>Uebersetzung!D29</f>
        <v>Evacuazione esterna al quartiere</v>
      </c>
      <c r="E57" s="59" t="str">
        <f>Uebersetzung!D30</f>
        <v>Immissione in un corso d'acqua</v>
      </c>
      <c r="F57" s="61"/>
      <c r="G57" s="129">
        <f t="shared" si="4"/>
        <v>0</v>
      </c>
      <c r="H57" s="130"/>
      <c r="I57" s="129">
        <f t="shared" si="5"/>
        <v>0</v>
      </c>
      <c r="J57" s="130"/>
    </row>
    <row r="58" spans="2:11" ht="19.350000000000001" customHeight="1" x14ac:dyDescent="0.2">
      <c r="D58" s="167"/>
      <c r="E58" s="60" t="str">
        <f>Uebersetzung!D31</f>
        <v>Immissione in acque ferme</v>
      </c>
      <c r="F58" s="62"/>
      <c r="G58" s="123">
        <f t="shared" si="4"/>
        <v>0</v>
      </c>
      <c r="H58" s="124"/>
      <c r="I58" s="123">
        <f t="shared" si="5"/>
        <v>0</v>
      </c>
      <c r="J58" s="124"/>
    </row>
    <row r="59" spans="2:11" ht="19.350000000000001" customHeight="1" x14ac:dyDescent="0.2">
      <c r="D59" s="167"/>
      <c r="E59" s="60" t="str">
        <f>Uebersetzung!D32</f>
        <v>Evacuazione nella canalizzazione delle acque piovane</v>
      </c>
      <c r="F59" s="62"/>
      <c r="G59" s="123">
        <f t="shared" si="4"/>
        <v>0</v>
      </c>
      <c r="H59" s="124"/>
      <c r="I59" s="123">
        <f t="shared" si="5"/>
        <v>0</v>
      </c>
      <c r="J59" s="124"/>
    </row>
    <row r="60" spans="2:11" ht="19.350000000000001" customHeight="1" x14ac:dyDescent="0.2">
      <c r="D60" s="166"/>
      <c r="E60" s="52" t="str">
        <f>Uebersetzung!D33</f>
        <v>Evacuazione nella canalizzazione delle acque miste</v>
      </c>
      <c r="F60" s="53"/>
      <c r="G60" s="125">
        <f t="shared" si="4"/>
        <v>0</v>
      </c>
      <c r="H60" s="126"/>
      <c r="I60" s="125">
        <f t="shared" si="5"/>
        <v>0</v>
      </c>
      <c r="J60" s="126"/>
    </row>
    <row r="61" spans="2:11" ht="19.350000000000001" customHeight="1" x14ac:dyDescent="0.2">
      <c r="D61" s="54" t="str">
        <f>Uebersetzung!D34</f>
        <v>Somma delle superfici ridotte evacuate esternamente al quartiere</v>
      </c>
      <c r="E61" s="64"/>
      <c r="F61" s="65"/>
      <c r="G61" s="154"/>
      <c r="H61" s="155"/>
      <c r="I61" s="152">
        <f>SUM(I57:I60)</f>
        <v>0</v>
      </c>
      <c r="J61" s="153"/>
    </row>
    <row r="62" spans="2:11" ht="30" customHeight="1" x14ac:dyDescent="0.25">
      <c r="B62" s="12"/>
      <c r="D62" s="12"/>
      <c r="E62" s="13"/>
      <c r="F62" s="11"/>
    </row>
    <row r="63" spans="2:11" ht="21" customHeight="1" thickBot="1" x14ac:dyDescent="0.25">
      <c r="D63" s="42" t="str">
        <f>Uebersetzung!D35</f>
        <v>Verifica dei requisiti relativi al coefficiente di deflusso del terreno medio Ψa</v>
      </c>
      <c r="G63" s="42"/>
      <c r="H63" s="42"/>
      <c r="I63" s="42"/>
      <c r="K63" s="3"/>
    </row>
    <row r="64" spans="2:11" ht="27" customHeight="1" thickBot="1" x14ac:dyDescent="0.25">
      <c r="D64" s="69" t="str">
        <f>Uebersetzung!D36</f>
        <v>Coefficiente di deflusso del terreno medio Ψa</v>
      </c>
      <c r="E64" s="72"/>
      <c r="F64" s="72"/>
      <c r="G64" s="146" t="s">
        <v>5</v>
      </c>
      <c r="H64" s="147"/>
      <c r="I64" s="132" t="str">
        <f>IFERROR(I61/D5,"-")</f>
        <v>-</v>
      </c>
      <c r="J64" s="133"/>
      <c r="K64" s="3"/>
    </row>
    <row r="65" spans="2:11" ht="29.45" customHeight="1" x14ac:dyDescent="0.2">
      <c r="D65" s="63" t="str">
        <f>Uebersetzung!D38</f>
        <v>Il requisito obbligatorio Minergie-Quartiere di Ψa ≤ 15 % è soddisfatto?</v>
      </c>
      <c r="E65" s="70"/>
      <c r="F65" s="70"/>
      <c r="G65" s="71"/>
      <c r="H65" s="70"/>
      <c r="I65" s="150" t="str">
        <f>IF(F50&lt;D5,Uebersetzung!$D$70,IF(Eingabe!I64&lt;=15%,Uebersetzung!$D$71,Uebersetzung!$D$72))</f>
        <v>No</v>
      </c>
      <c r="J65" s="151"/>
      <c r="K65" s="3"/>
    </row>
    <row r="66" spans="2:11" ht="51" customHeight="1" x14ac:dyDescent="0.2">
      <c r="B66" s="9"/>
      <c r="E66" s="10"/>
      <c r="F66" s="14"/>
      <c r="G66" s="14"/>
      <c r="H66" s="14"/>
      <c r="K66" s="10"/>
    </row>
    <row r="67" spans="2:11" ht="21" customHeight="1" x14ac:dyDescent="0.2">
      <c r="D67" s="42" t="str">
        <f>Uebersetzung!D40</f>
        <v>Informazioni sui tipi di superficie</v>
      </c>
      <c r="E67" s="42"/>
      <c r="F67" s="42"/>
      <c r="H67" s="42"/>
      <c r="I67" s="42"/>
      <c r="J67" s="1"/>
      <c r="K67" s="3"/>
    </row>
    <row r="68" spans="2:11" ht="42.95" customHeight="1" x14ac:dyDescent="0.2">
      <c r="C68" s="138"/>
      <c r="D68" s="140" t="str">
        <f>Uebersetzung!D41</f>
        <v>Tipo di superficie</v>
      </c>
      <c r="E68" s="78" t="str">
        <f>Uebersetzung!D42</f>
        <v>Coefficiente di deflusso annuale</v>
      </c>
      <c r="F68" s="84" t="str">
        <f>Uebersetzung!D43</f>
        <v>Coefficiente di deflusso di picco (secondo SN 592 000, cifra 7.3.4; colonna "moderato")</v>
      </c>
      <c r="H68" s="4"/>
      <c r="I68" s="4"/>
      <c r="J68" s="48"/>
      <c r="K68" s="15"/>
    </row>
    <row r="69" spans="2:11" ht="16.5" x14ac:dyDescent="0.3">
      <c r="C69" s="139"/>
      <c r="D69" s="141"/>
      <c r="E69" s="82" t="s">
        <v>3</v>
      </c>
      <c r="F69" s="120" t="s">
        <v>1</v>
      </c>
      <c r="H69" s="4"/>
      <c r="I69" s="4"/>
      <c r="J69" s="48"/>
      <c r="K69" s="15"/>
    </row>
    <row r="70" spans="2:11" s="17" customFormat="1" ht="15" x14ac:dyDescent="0.25">
      <c r="C70" s="134" t="str">
        <f>Uebersetzung!D45</f>
        <v>Tetti</v>
      </c>
      <c r="D70" s="21" t="str">
        <f>Uebersetzung!D46</f>
        <v>Tetti a falde e piani senza struttura (tetto nudo)</v>
      </c>
      <c r="E70" s="33">
        <v>0.9</v>
      </c>
      <c r="F70" s="35">
        <v>1</v>
      </c>
      <c r="H70" s="3"/>
      <c r="I70" s="3"/>
      <c r="J70" s="49"/>
      <c r="K70" s="4"/>
    </row>
    <row r="71" spans="2:11" s="17" customFormat="1" ht="14.25" customHeight="1" x14ac:dyDescent="0.25">
      <c r="C71" s="135"/>
      <c r="D71" s="21" t="str">
        <f>Uebersetzung!D47</f>
        <v>Tetto piano con ghiaia (indipendentemente dallo spessore della struttura)</v>
      </c>
      <c r="E71" s="33">
        <v>0.7</v>
      </c>
      <c r="F71" s="35">
        <v>0.8</v>
      </c>
      <c r="H71" s="3"/>
      <c r="I71" s="3"/>
      <c r="J71" s="50"/>
      <c r="K71" s="18"/>
    </row>
    <row r="72" spans="2:11" s="17" customFormat="1" ht="14.25" customHeight="1" x14ac:dyDescent="0.25">
      <c r="C72" s="135"/>
      <c r="D72" s="21" t="str">
        <f>Uebersetzung!D48</f>
        <v>Tetto piano inverdito, struttura ≤ 10 cm</v>
      </c>
      <c r="E72" s="33">
        <v>0.5</v>
      </c>
      <c r="F72" s="35">
        <v>0.7</v>
      </c>
      <c r="H72" s="3"/>
      <c r="I72" s="3"/>
      <c r="J72" s="49"/>
      <c r="K72" s="4"/>
    </row>
    <row r="73" spans="2:11" s="17" customFormat="1" ht="14.25" customHeight="1" x14ac:dyDescent="0.25">
      <c r="C73" s="135"/>
      <c r="D73" s="21" t="str">
        <f>Uebersetzung!D49</f>
        <v>Tetto piano inverdito, struttura &gt; 10 - 15 cm</v>
      </c>
      <c r="E73" s="33">
        <v>0.4</v>
      </c>
      <c r="F73" s="35">
        <v>0.4</v>
      </c>
      <c r="H73" s="3"/>
      <c r="I73" s="3"/>
      <c r="J73" s="49"/>
      <c r="K73" s="4"/>
    </row>
    <row r="74" spans="2:11" s="17" customFormat="1" ht="14.25" customHeight="1" x14ac:dyDescent="0.25">
      <c r="C74" s="135"/>
      <c r="D74" s="21" t="str">
        <f>Uebersetzung!D50</f>
        <v>Tetto piano inverdito, struttura &gt; 15 - 25 cm</v>
      </c>
      <c r="E74" s="33">
        <v>0.3</v>
      </c>
      <c r="F74" s="35">
        <v>0.3</v>
      </c>
      <c r="H74" s="3"/>
      <c r="I74" s="3"/>
      <c r="J74" s="49"/>
      <c r="K74" s="4"/>
    </row>
    <row r="75" spans="2:11" s="17" customFormat="1" ht="14.25" customHeight="1" x14ac:dyDescent="0.25">
      <c r="C75" s="135"/>
      <c r="D75" s="21" t="str">
        <f>Uebersetzung!D51</f>
        <v>Tetto piano inverdito, struttura &gt; 25 - 50 cm</v>
      </c>
      <c r="E75" s="33">
        <v>0.2</v>
      </c>
      <c r="F75" s="35">
        <v>0.2</v>
      </c>
      <c r="H75" s="3"/>
      <c r="I75" s="3"/>
      <c r="J75" s="51"/>
      <c r="K75" s="16"/>
    </row>
    <row r="76" spans="2:11" s="17" customFormat="1" ht="14.25" customHeight="1" x14ac:dyDescent="0.25">
      <c r="C76" s="136"/>
      <c r="D76" s="21" t="str">
        <f>Uebersetzung!D52</f>
        <v>Tetto piano inverdito, struttura &gt; 50 cm</v>
      </c>
      <c r="E76" s="33">
        <v>0.1</v>
      </c>
      <c r="F76" s="35">
        <v>0.1</v>
      </c>
      <c r="H76" s="3"/>
      <c r="I76" s="3"/>
      <c r="J76" s="49"/>
      <c r="K76" s="4"/>
    </row>
    <row r="77" spans="2:11" s="17" customFormat="1" ht="15" x14ac:dyDescent="0.25">
      <c r="C77" s="134" t="str">
        <f>Uebersetzung!D68</f>
        <v>Superfici impermeabili</v>
      </c>
      <c r="D77" s="21" t="str">
        <f>Uebersetzung!D67</f>
        <v>Rivestimento duro</v>
      </c>
      <c r="E77" s="33">
        <v>0.9</v>
      </c>
      <c r="F77" s="35">
        <v>1</v>
      </c>
      <c r="H77" s="3"/>
      <c r="I77" s="3"/>
      <c r="J77" s="49"/>
      <c r="K77" s="4"/>
    </row>
    <row r="78" spans="2:11" s="17" customFormat="1" ht="14.25" customHeight="1" x14ac:dyDescent="0.25">
      <c r="C78" s="135"/>
      <c r="D78" s="21" t="str">
        <f>Uebersetzung!D53</f>
        <v>Rivestimento in ghiaia, massicciata</v>
      </c>
      <c r="E78" s="33">
        <v>0.4</v>
      </c>
      <c r="F78" s="35">
        <v>0.6</v>
      </c>
      <c r="H78" s="3"/>
      <c r="I78" s="3"/>
      <c r="J78" s="49"/>
      <c r="K78" s="4"/>
    </row>
    <row r="79" spans="2:11" s="17" customFormat="1" ht="14.25" customHeight="1" x14ac:dyDescent="0.25">
      <c r="C79" s="135"/>
      <c r="D79" s="21" t="str">
        <f>Uebersetzung!D54</f>
        <v>Rivestimento in ghiaia sciolta, prato su ghiaia, prato su ghiaia fiorito</v>
      </c>
      <c r="E79" s="33">
        <v>0.1</v>
      </c>
      <c r="F79" s="35">
        <v>0.3</v>
      </c>
      <c r="H79" s="3"/>
      <c r="I79" s="3"/>
      <c r="J79" s="49"/>
      <c r="K79" s="4"/>
    </row>
    <row r="80" spans="2:11" s="17" customFormat="1" ht="14.25" customHeight="1" x14ac:dyDescent="0.25">
      <c r="C80" s="135"/>
      <c r="D80" s="21" t="str">
        <f>Uebersetzung!D55</f>
        <v>Rivestimento permeabile</v>
      </c>
      <c r="E80" s="33">
        <v>0.2</v>
      </c>
      <c r="F80" s="35">
        <v>0.5</v>
      </c>
      <c r="H80" s="3"/>
      <c r="I80" s="3"/>
      <c r="J80" s="49"/>
      <c r="K80" s="4"/>
    </row>
    <row r="81" spans="3:11" s="17" customFormat="1" ht="14.25" customHeight="1" x14ac:dyDescent="0.25">
      <c r="C81" s="135"/>
      <c r="D81" s="21" t="str">
        <f>Uebersetzung!D56</f>
        <v>Pavimentazione in pietra con posa legata</v>
      </c>
      <c r="E81" s="33">
        <v>0.9</v>
      </c>
      <c r="F81" s="35">
        <v>1</v>
      </c>
      <c r="H81" s="3"/>
      <c r="I81" s="3"/>
      <c r="J81" s="49"/>
      <c r="K81" s="4"/>
    </row>
    <row r="82" spans="3:11" s="17" customFormat="1" ht="28.5" x14ac:dyDescent="0.25">
      <c r="C82" s="135"/>
      <c r="D82" s="21" t="str">
        <f>Uebersetzung!D57</f>
        <v>Pavimentazione in pietra con posa libera e fughe riempite con ghiaia (percentuale di fughe 3-6%)</v>
      </c>
      <c r="E82" s="33">
        <v>0.3</v>
      </c>
      <c r="F82" s="36">
        <v>0.8</v>
      </c>
      <c r="H82" s="3"/>
      <c r="I82" s="3"/>
      <c r="J82" s="49"/>
      <c r="K82" s="4"/>
    </row>
    <row r="83" spans="3:11" s="17" customFormat="1" ht="28.5" x14ac:dyDescent="0.25">
      <c r="C83" s="135"/>
      <c r="D83" s="21" t="str">
        <f>Uebersetzung!D58</f>
        <v>Pavimentazione in pietra con posa libera e fughe riempite con ghiaia (percentuale di fughe 6-12%)</v>
      </c>
      <c r="E83" s="33">
        <v>0.2</v>
      </c>
      <c r="F83" s="36">
        <v>0.4</v>
      </c>
      <c r="H83" s="3"/>
      <c r="I83" s="3"/>
      <c r="J83" s="49"/>
      <c r="K83" s="4"/>
    </row>
    <row r="84" spans="3:11" s="17" customFormat="1" ht="14.25" customHeight="1" x14ac:dyDescent="0.25">
      <c r="C84" s="135"/>
      <c r="D84" s="21" t="str">
        <f>Uebersetzung!D59</f>
        <v>Pavimentazione permeabile all'acqua, pietre drenanti</v>
      </c>
      <c r="E84" s="33">
        <v>0.1</v>
      </c>
      <c r="F84" s="36">
        <v>0.4</v>
      </c>
      <c r="H84" s="3"/>
      <c r="I84" s="3"/>
      <c r="J84" s="49"/>
      <c r="K84" s="4"/>
    </row>
    <row r="85" spans="3:11" s="17" customFormat="1" ht="14.25" customHeight="1" x14ac:dyDescent="0.25">
      <c r="C85" s="136"/>
      <c r="D85" s="21" t="str">
        <f>Uebersetzung!D60</f>
        <v>Pavimento in pietre inerbanti</v>
      </c>
      <c r="E85" s="33">
        <v>0.1</v>
      </c>
      <c r="F85" s="36">
        <v>0.4</v>
      </c>
      <c r="H85" s="3"/>
      <c r="I85" s="3"/>
      <c r="J85" s="49"/>
      <c r="K85" s="4"/>
    </row>
    <row r="86" spans="3:11" s="17" customFormat="1" ht="28.5" x14ac:dyDescent="0.2">
      <c r="C86" s="134" t="str">
        <f>Uebersetzung!D66</f>
        <v>Superfici sportive</v>
      </c>
      <c r="D86" s="30" t="str">
        <f>Uebersetzung!D61</f>
        <v>Superfici sportive con tubazioni di drenaggio: superfici in materiale sintetico, erba sintetica</v>
      </c>
      <c r="E86" s="33">
        <v>0.4</v>
      </c>
      <c r="F86" s="36">
        <v>0.6</v>
      </c>
      <c r="H86" s="3"/>
      <c r="I86" s="3"/>
      <c r="J86" s="47"/>
      <c r="K86" s="2"/>
    </row>
    <row r="87" spans="3:11" ht="14.25" customHeight="1" x14ac:dyDescent="0.2">
      <c r="C87" s="136"/>
      <c r="D87" s="21" t="str">
        <f>Uebersetzung!D62</f>
        <v>Superfici sportive con tubazioni di drenaggio: superfici inerbanti</v>
      </c>
      <c r="E87" s="33">
        <v>0.1</v>
      </c>
      <c r="F87" s="36">
        <v>0.2</v>
      </c>
      <c r="H87" s="3"/>
      <c r="I87" s="3"/>
    </row>
    <row r="88" spans="3:11" ht="28.5" x14ac:dyDescent="0.2">
      <c r="C88" s="134" t="str">
        <f>Uebersetzung!D65</f>
        <v>Superfici verdi</v>
      </c>
      <c r="D88" s="30" t="str">
        <f>Uebersetzung!D63</f>
        <v>Superfici inerbanti/erbose e giardini: terreno pianeggiante</v>
      </c>
      <c r="E88" s="33">
        <v>0</v>
      </c>
      <c r="F88" s="36">
        <v>0.2</v>
      </c>
      <c r="H88" s="3"/>
      <c r="I88" s="3"/>
    </row>
    <row r="89" spans="3:11" ht="28.5" x14ac:dyDescent="0.2">
      <c r="C89" s="137"/>
      <c r="D89" s="28" t="str">
        <f>Uebersetzung!D64</f>
        <v>Superfici inerbanti/erbose e giardini: terreno in pendenza</v>
      </c>
      <c r="E89" s="34">
        <v>0.1</v>
      </c>
      <c r="F89" s="37">
        <v>0.3</v>
      </c>
      <c r="H89" s="3"/>
      <c r="I89" s="3"/>
    </row>
    <row r="90" spans="3:11" x14ac:dyDescent="0.2">
      <c r="D90" s="29"/>
      <c r="E90" s="9"/>
    </row>
    <row r="91" spans="3:11" x14ac:dyDescent="0.2">
      <c r="D91" s="20"/>
    </row>
  </sheetData>
  <sheetProtection algorithmName="SHA-512" hashValue="eqOS8g7SgM26EcU6smJgI6AVmcKWCbwH9VjEgKLWXZfuirWBuT7hS5ElWIT5gps32Ik52FV6DU5WVVkBWBCH6w==" saltValue="Q9Y6KG4J0hjicMLuzxaweA==" spinCount="100000" sheet="1" objects="1" scenarios="1"/>
  <mergeCells count="39">
    <mergeCell ref="B4:C4"/>
    <mergeCell ref="B5:C5"/>
    <mergeCell ref="G64:H64"/>
    <mergeCell ref="G54:H54"/>
    <mergeCell ref="I65:J65"/>
    <mergeCell ref="I61:J61"/>
    <mergeCell ref="G61:H61"/>
    <mergeCell ref="I54:J54"/>
    <mergeCell ref="B8:B9"/>
    <mergeCell ref="C8:C9"/>
    <mergeCell ref="D8:D9"/>
    <mergeCell ref="E8:E9"/>
    <mergeCell ref="C50:E50"/>
    <mergeCell ref="G50:J50"/>
    <mergeCell ref="D55:D56"/>
    <mergeCell ref="D57:D60"/>
    <mergeCell ref="I64:J64"/>
    <mergeCell ref="C77:C85"/>
    <mergeCell ref="C86:C87"/>
    <mergeCell ref="C88:C89"/>
    <mergeCell ref="C68:C69"/>
    <mergeCell ref="D68:D69"/>
    <mergeCell ref="C70:C76"/>
    <mergeCell ref="G1:J1"/>
    <mergeCell ref="G59:H59"/>
    <mergeCell ref="G60:H60"/>
    <mergeCell ref="I53:J53"/>
    <mergeCell ref="I55:J55"/>
    <mergeCell ref="I56:J56"/>
    <mergeCell ref="I57:J57"/>
    <mergeCell ref="I58:J58"/>
    <mergeCell ref="I59:J59"/>
    <mergeCell ref="I60:J60"/>
    <mergeCell ref="G53:H53"/>
    <mergeCell ref="G55:H55"/>
    <mergeCell ref="G56:H56"/>
    <mergeCell ref="G57:H57"/>
    <mergeCell ref="G58:H58"/>
    <mergeCell ref="B7:I7"/>
  </mergeCells>
  <conditionalFormatting sqref="I65">
    <cfRule type="containsText" dxfId="1" priority="1" operator="containsText" text="Ja">
      <formula>NOT(ISERROR(SEARCH("Ja",I65)))</formula>
    </cfRule>
    <cfRule type="containsText" dxfId="0" priority="4" operator="containsText" text="Nein">
      <formula>NOT(ISERROR(SEARCH("Nein",I65)))</formula>
    </cfRule>
  </conditionalFormatting>
  <dataValidations count="2">
    <dataValidation type="list" allowBlank="1" showInputMessage="1" showErrorMessage="1" sqref="E10:E49" xr:uid="{00000000-0002-0000-0000-000001000000}">
      <formula1>$E$55:$E$60</formula1>
    </dataValidation>
    <dataValidation type="list" allowBlank="1" showInputMessage="1" showErrorMessage="1" sqref="D10:D49" xr:uid="{A92E2619-81C1-4B75-96FF-DC932EF60DBB}">
      <formula1>$D$70:$D$89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30" orientation="landscape" r:id="rId1"/>
  <rowBreaks count="1" manualBreakCount="1">
    <brk id="6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9BC6-8C94-4C9E-94F7-38F4458B9454}">
  <dimension ref="A1:I101"/>
  <sheetViews>
    <sheetView workbookViewId="0">
      <selection activeCell="C1" sqref="C1"/>
    </sheetView>
  </sheetViews>
  <sheetFormatPr baseColWidth="10" defaultColWidth="11.42578125" defaultRowHeight="15" x14ac:dyDescent="0.25"/>
  <cols>
    <col min="1" max="3" width="11.42578125" style="31"/>
    <col min="4" max="7" width="48.140625" style="105" customWidth="1"/>
    <col min="8" max="16384" width="11.42578125" style="31"/>
  </cols>
  <sheetData>
    <row r="1" spans="1:9" s="93" customFormat="1" ht="24" customHeight="1" thickBot="1" x14ac:dyDescent="0.3">
      <c r="A1" s="85">
        <f>VLOOKUP(C1,H1:I3,2)</f>
        <v>3</v>
      </c>
      <c r="B1" s="86" t="s">
        <v>6</v>
      </c>
      <c r="C1" s="87" t="s">
        <v>13</v>
      </c>
      <c r="D1" s="88"/>
      <c r="E1" s="89" t="s">
        <v>8</v>
      </c>
      <c r="F1" s="90"/>
      <c r="G1" s="90"/>
      <c r="H1" s="91" t="str">
        <f>E3</f>
        <v>deutsch</v>
      </c>
      <c r="I1" s="92">
        <v>1</v>
      </c>
    </row>
    <row r="2" spans="1:9" s="93" customFormat="1" ht="24" customHeight="1" thickBot="1" x14ac:dyDescent="0.3">
      <c r="A2" s="94">
        <v>1</v>
      </c>
      <c r="B2" s="95"/>
      <c r="C2" s="96">
        <v>2026</v>
      </c>
      <c r="D2" s="97" t="s">
        <v>9</v>
      </c>
      <c r="E2" s="91"/>
      <c r="F2" s="90"/>
      <c r="G2" s="90"/>
      <c r="H2" s="91" t="str">
        <f>F3</f>
        <v>französisch</v>
      </c>
      <c r="I2" s="92">
        <v>2</v>
      </c>
    </row>
    <row r="3" spans="1:9" s="93" customFormat="1" ht="24" customHeight="1" x14ac:dyDescent="0.25">
      <c r="A3" s="98"/>
      <c r="B3" s="99"/>
      <c r="C3" s="99" t="s">
        <v>10</v>
      </c>
      <c r="D3" s="100" t="s">
        <v>11</v>
      </c>
      <c r="E3" s="101" t="s">
        <v>7</v>
      </c>
      <c r="F3" s="102" t="s">
        <v>12</v>
      </c>
      <c r="G3" s="103" t="s">
        <v>13</v>
      </c>
      <c r="H3" s="91" t="str">
        <f>G3</f>
        <v>italienisch</v>
      </c>
      <c r="I3" s="92">
        <v>3</v>
      </c>
    </row>
    <row r="4" spans="1:9" x14ac:dyDescent="0.25">
      <c r="C4" s="32">
        <v>1</v>
      </c>
      <c r="D4" s="104" t="str">
        <f t="shared" ref="D4:D35" si="0">INDEX($E$4:$G$504,$C4,$A$1)</f>
        <v>Strumento di verifica Requisito D3 Acque piovane</v>
      </c>
      <c r="E4" s="105" t="s">
        <v>211</v>
      </c>
      <c r="F4" s="105" t="s">
        <v>212</v>
      </c>
      <c r="G4" s="105" t="s">
        <v>213</v>
      </c>
    </row>
    <row r="5" spans="1:9" x14ac:dyDescent="0.25">
      <c r="C5" s="32">
        <v>2</v>
      </c>
      <c r="D5" s="104" t="str">
        <f t="shared" si="0"/>
        <v>Versione</v>
      </c>
      <c r="E5" s="105" t="s">
        <v>14</v>
      </c>
      <c r="F5" s="105" t="s">
        <v>14</v>
      </c>
      <c r="G5" s="105" t="s">
        <v>15</v>
      </c>
    </row>
    <row r="6" spans="1:9" x14ac:dyDescent="0.25">
      <c r="C6" s="32">
        <v>3</v>
      </c>
      <c r="D6" s="104" t="str">
        <f t="shared" si="0"/>
        <v>Descrizione del quartiere</v>
      </c>
      <c r="E6" s="105" t="s">
        <v>16</v>
      </c>
      <c r="F6" s="105" t="s">
        <v>17</v>
      </c>
      <c r="G6" s="105" t="s">
        <v>18</v>
      </c>
    </row>
    <row r="7" spans="1:9" x14ac:dyDescent="0.25">
      <c r="C7" s="32">
        <v>4</v>
      </c>
      <c r="D7" s="104" t="str">
        <f t="shared" si="0"/>
        <v>Numero di progetto</v>
      </c>
      <c r="E7" s="105" t="s">
        <v>19</v>
      </c>
      <c r="F7" s="105" t="s">
        <v>20</v>
      </c>
      <c r="G7" s="105" t="s">
        <v>21</v>
      </c>
    </row>
    <row r="8" spans="1:9" x14ac:dyDescent="0.25">
      <c r="C8" s="32">
        <v>5</v>
      </c>
      <c r="D8" s="104" t="str">
        <f t="shared" si="0"/>
        <v>Nome del quartiere</v>
      </c>
      <c r="E8" s="105" t="s">
        <v>22</v>
      </c>
      <c r="F8" s="105" t="s">
        <v>23</v>
      </c>
      <c r="G8" s="105" t="s">
        <v>24</v>
      </c>
    </row>
    <row r="9" spans="1:9" ht="17.25" x14ac:dyDescent="0.25">
      <c r="C9" s="32">
        <v>6</v>
      </c>
      <c r="D9" s="104" t="str">
        <f t="shared" si="0"/>
        <v>Superficie totale del quartiere [m2]</v>
      </c>
      <c r="E9" s="105" t="s">
        <v>25</v>
      </c>
      <c r="F9" s="105" t="s">
        <v>26</v>
      </c>
      <c r="G9" s="105" t="s">
        <v>27</v>
      </c>
    </row>
    <row r="10" spans="1:9" x14ac:dyDescent="0.25">
      <c r="C10" s="32">
        <v>7</v>
      </c>
      <c r="D10" s="104" t="str">
        <f t="shared" si="0"/>
        <v>Campo di input</v>
      </c>
      <c r="E10" s="105" t="s">
        <v>28</v>
      </c>
      <c r="F10" s="105" t="s">
        <v>29</v>
      </c>
      <c r="G10" s="105" t="s">
        <v>30</v>
      </c>
    </row>
    <row r="11" spans="1:9" x14ac:dyDescent="0.25">
      <c r="C11" s="32">
        <v>8</v>
      </c>
      <c r="D11" s="104" t="str">
        <f t="shared" si="0"/>
        <v>Campo di selezione</v>
      </c>
      <c r="E11" s="105" t="s">
        <v>31</v>
      </c>
      <c r="F11" s="105" t="s">
        <v>32</v>
      </c>
      <c r="G11" s="105" t="s">
        <v>33</v>
      </c>
    </row>
    <row r="12" spans="1:9" x14ac:dyDescent="0.25">
      <c r="C12" s="32">
        <v>9</v>
      </c>
      <c r="D12" s="104" t="str">
        <f t="shared" si="0"/>
        <v>Inserimento facoltativo</v>
      </c>
      <c r="E12" s="105" t="s">
        <v>34</v>
      </c>
      <c r="F12" s="105" t="s">
        <v>35</v>
      </c>
      <c r="G12" s="105" t="s">
        <v>36</v>
      </c>
    </row>
    <row r="13" spans="1:9" x14ac:dyDescent="0.25">
      <c r="C13" s="32">
        <v>10</v>
      </c>
      <c r="D13" s="104" t="str">
        <f t="shared" si="0"/>
        <v>Informazioni sulle superfici parziali</v>
      </c>
      <c r="E13" s="105" t="s">
        <v>37</v>
      </c>
      <c r="F13" s="105" t="s">
        <v>38</v>
      </c>
      <c r="G13" s="105" t="s">
        <v>39</v>
      </c>
    </row>
    <row r="14" spans="1:9" x14ac:dyDescent="0.25">
      <c r="C14" s="32">
        <v>11</v>
      </c>
      <c r="D14" s="104" t="str">
        <f t="shared" si="0"/>
        <v>Nr.</v>
      </c>
      <c r="E14" s="105" t="s">
        <v>40</v>
      </c>
      <c r="F14" s="105" t="s">
        <v>41</v>
      </c>
      <c r="G14" s="105" t="s">
        <v>40</v>
      </c>
    </row>
    <row r="15" spans="1:9" x14ac:dyDescent="0.25">
      <c r="C15" s="32">
        <v>12</v>
      </c>
      <c r="D15" s="104" t="str">
        <f t="shared" si="0"/>
        <v>Descrizione</v>
      </c>
      <c r="E15" s="105" t="s">
        <v>42</v>
      </c>
      <c r="F15" s="105" t="s">
        <v>43</v>
      </c>
      <c r="G15" s="105" t="s">
        <v>44</v>
      </c>
    </row>
    <row r="16" spans="1:9" x14ac:dyDescent="0.25">
      <c r="C16" s="32">
        <v>13</v>
      </c>
      <c r="D16" s="104" t="str">
        <f t="shared" si="0"/>
        <v>Tipo di superficie</v>
      </c>
      <c r="E16" s="105" t="s">
        <v>45</v>
      </c>
      <c r="F16" s="105" t="s">
        <v>46</v>
      </c>
      <c r="G16" s="105" t="s">
        <v>47</v>
      </c>
    </row>
    <row r="17" spans="3:7" x14ac:dyDescent="0.25">
      <c r="C17" s="32">
        <v>14</v>
      </c>
      <c r="D17" s="104" t="str">
        <f t="shared" si="0"/>
        <v>Tipo di smaltimento delle acque</v>
      </c>
      <c r="E17" s="105" t="s">
        <v>48</v>
      </c>
      <c r="F17" s="105" t="s">
        <v>49</v>
      </c>
      <c r="G17" s="105" t="s">
        <v>50</v>
      </c>
    </row>
    <row r="18" spans="3:7" x14ac:dyDescent="0.25">
      <c r="C18" s="32">
        <v>15</v>
      </c>
      <c r="D18" s="104" t="str">
        <f t="shared" si="0"/>
        <v>Superficie parziale (proiezione orizzontale)</v>
      </c>
      <c r="E18" s="105" t="s">
        <v>51</v>
      </c>
      <c r="F18" s="105" t="s">
        <v>52</v>
      </c>
      <c r="G18" s="105" t="s">
        <v>53</v>
      </c>
    </row>
    <row r="19" spans="3:7" ht="30" x14ac:dyDescent="0.25">
      <c r="C19" s="32">
        <v>16</v>
      </c>
      <c r="D19" s="104" t="str">
        <f t="shared" si="0"/>
        <v>Coefficiente di deflusso di picco secondo SN 592 000</v>
      </c>
      <c r="E19" s="105" t="s">
        <v>54</v>
      </c>
      <c r="F19" s="105" t="s">
        <v>55</v>
      </c>
      <c r="G19" s="105" t="s">
        <v>56</v>
      </c>
    </row>
    <row r="20" spans="3:7" ht="30" x14ac:dyDescent="0.25">
      <c r="C20" s="32">
        <v>17</v>
      </c>
      <c r="D20" s="104" t="str">
        <f t="shared" si="0"/>
        <v>Superficie ridotta rispetto al deflusso di picco</v>
      </c>
      <c r="E20" s="105" t="s">
        <v>57</v>
      </c>
      <c r="F20" s="105" t="s">
        <v>58</v>
      </c>
      <c r="G20" s="105" t="s">
        <v>59</v>
      </c>
    </row>
    <row r="21" spans="3:7" x14ac:dyDescent="0.25">
      <c r="C21" s="32">
        <v>18</v>
      </c>
      <c r="D21" s="104" t="str">
        <f t="shared" si="0"/>
        <v>Superficie ridotta rispetto al deflusso annuale</v>
      </c>
      <c r="E21" s="105" t="s">
        <v>60</v>
      </c>
      <c r="F21" s="105" t="s">
        <v>61</v>
      </c>
      <c r="G21" s="105" t="s">
        <v>62</v>
      </c>
    </row>
    <row r="22" spans="3:7" ht="45" x14ac:dyDescent="0.25">
      <c r="C22" s="32">
        <v>19</v>
      </c>
      <c r="D22" s="105" t="str">
        <f t="shared" si="0"/>
        <v>Somma di tutte le superfici parziali (deve corrispondere alla superficie totale del quartiere/perimetro in D5)</v>
      </c>
      <c r="E22" s="105" t="s">
        <v>63</v>
      </c>
      <c r="F22" s="105" t="s">
        <v>64</v>
      </c>
      <c r="G22" s="105" t="s">
        <v>65</v>
      </c>
    </row>
    <row r="23" spans="3:7" ht="45" x14ac:dyDescent="0.25">
      <c r="C23" s="32">
        <v>20</v>
      </c>
      <c r="D23" s="105" t="str">
        <f t="shared" si="0"/>
        <v>Somma delle superfici ridotte aventi un effetto sul deflusso in base al tipo di smaltimento delle acque</v>
      </c>
      <c r="E23" s="105" t="s">
        <v>66</v>
      </c>
      <c r="F23" s="105" t="s">
        <v>67</v>
      </c>
      <c r="G23" s="105" t="s">
        <v>68</v>
      </c>
    </row>
    <row r="24" spans="3:7" ht="30" x14ac:dyDescent="0.25">
      <c r="C24" s="32">
        <v>21</v>
      </c>
      <c r="D24" s="105" t="str">
        <f t="shared" si="0"/>
        <v>Superfici ridotte rispetto al deflusso di picco</v>
      </c>
      <c r="E24" s="105" t="s">
        <v>69</v>
      </c>
      <c r="F24" s="105" t="s">
        <v>70</v>
      </c>
      <c r="G24" s="105" t="s">
        <v>71</v>
      </c>
    </row>
    <row r="25" spans="3:7" ht="30" x14ac:dyDescent="0.25">
      <c r="C25" s="32">
        <v>22</v>
      </c>
      <c r="D25" s="105" t="str">
        <f t="shared" si="0"/>
        <v>Superifci ridotte rispetto al deflusso annuale</v>
      </c>
      <c r="E25" s="105" t="s">
        <v>72</v>
      </c>
      <c r="F25" s="105" t="s">
        <v>73</v>
      </c>
      <c r="G25" s="105" t="s">
        <v>74</v>
      </c>
    </row>
    <row r="26" spans="3:7" x14ac:dyDescent="0.25">
      <c r="C26" s="32">
        <v>23</v>
      </c>
      <c r="D26" s="105" t="str">
        <f t="shared" si="0"/>
        <v>Infiltrazione nel quartiere</v>
      </c>
      <c r="E26" s="105" t="s">
        <v>75</v>
      </c>
      <c r="F26" s="105" t="s">
        <v>76</v>
      </c>
      <c r="G26" s="105" t="s">
        <v>77</v>
      </c>
    </row>
    <row r="27" spans="3:7" x14ac:dyDescent="0.25">
      <c r="C27" s="32">
        <v>24</v>
      </c>
      <c r="D27" s="105" t="str">
        <f t="shared" si="0"/>
        <v>Infiltrazione decentralizzata</v>
      </c>
      <c r="E27" s="105" t="s">
        <v>78</v>
      </c>
      <c r="F27" s="105" t="s">
        <v>79</v>
      </c>
      <c r="G27" s="105" t="s">
        <v>80</v>
      </c>
    </row>
    <row r="28" spans="3:7" x14ac:dyDescent="0.25">
      <c r="C28" s="32">
        <v>25</v>
      </c>
      <c r="D28" s="105" t="str">
        <f t="shared" si="0"/>
        <v>Immissione nell'impianto di infiltrazione</v>
      </c>
      <c r="E28" s="105" t="s">
        <v>81</v>
      </c>
      <c r="F28" s="105" t="s">
        <v>82</v>
      </c>
      <c r="G28" s="105" t="s">
        <v>83</v>
      </c>
    </row>
    <row r="29" spans="3:7" x14ac:dyDescent="0.25">
      <c r="C29" s="32">
        <v>26</v>
      </c>
      <c r="D29" s="105" t="str">
        <f t="shared" si="0"/>
        <v>Evacuazione esterna al quartiere</v>
      </c>
      <c r="E29" s="105" t="s">
        <v>84</v>
      </c>
      <c r="F29" s="105" t="s">
        <v>85</v>
      </c>
      <c r="G29" s="105" t="s">
        <v>86</v>
      </c>
    </row>
    <row r="30" spans="3:7" x14ac:dyDescent="0.25">
      <c r="C30" s="32">
        <v>27</v>
      </c>
      <c r="D30" s="105" t="str">
        <f t="shared" si="0"/>
        <v>Immissione in un corso d'acqua</v>
      </c>
      <c r="E30" s="105" t="s">
        <v>87</v>
      </c>
      <c r="F30" s="105" t="s">
        <v>88</v>
      </c>
      <c r="G30" s="105" t="s">
        <v>89</v>
      </c>
    </row>
    <row r="31" spans="3:7" x14ac:dyDescent="0.25">
      <c r="C31" s="32">
        <v>28</v>
      </c>
      <c r="D31" s="105" t="str">
        <f t="shared" si="0"/>
        <v>Immissione in acque ferme</v>
      </c>
      <c r="E31" s="105" t="s">
        <v>90</v>
      </c>
      <c r="F31" s="105" t="s">
        <v>91</v>
      </c>
      <c r="G31" s="105" t="s">
        <v>92</v>
      </c>
    </row>
    <row r="32" spans="3:7" ht="30" x14ac:dyDescent="0.25">
      <c r="C32" s="32">
        <v>29</v>
      </c>
      <c r="D32" s="105" t="str">
        <f t="shared" si="0"/>
        <v>Evacuazione nella canalizzazione delle acque piovane</v>
      </c>
      <c r="E32" s="105" t="s">
        <v>93</v>
      </c>
      <c r="F32" s="105" t="s">
        <v>94</v>
      </c>
      <c r="G32" s="105" t="s">
        <v>95</v>
      </c>
    </row>
    <row r="33" spans="3:7" x14ac:dyDescent="0.25">
      <c r="C33" s="32">
        <v>30</v>
      </c>
      <c r="D33" s="105" t="str">
        <f t="shared" si="0"/>
        <v>Evacuazione nella canalizzazione delle acque miste</v>
      </c>
      <c r="E33" s="105" t="s">
        <v>96</v>
      </c>
      <c r="F33" s="105" t="s">
        <v>97</v>
      </c>
      <c r="G33" s="105" t="s">
        <v>98</v>
      </c>
    </row>
    <row r="34" spans="3:7" ht="30" x14ac:dyDescent="0.25">
      <c r="C34" s="32">
        <v>31</v>
      </c>
      <c r="D34" s="105" t="str">
        <f t="shared" si="0"/>
        <v>Somma delle superfici ridotte evacuate esternamente al quartiere</v>
      </c>
      <c r="E34" s="105" t="s">
        <v>99</v>
      </c>
      <c r="F34" s="105" t="s">
        <v>100</v>
      </c>
      <c r="G34" s="105" t="s">
        <v>101</v>
      </c>
    </row>
    <row r="35" spans="3:7" ht="30" x14ac:dyDescent="0.25">
      <c r="C35" s="32">
        <v>32</v>
      </c>
      <c r="D35" s="105" t="str">
        <f t="shared" si="0"/>
        <v>Verifica dei requisiti relativi al coefficiente di deflusso del terreno medio Ψa</v>
      </c>
      <c r="E35" s="105" t="s">
        <v>102</v>
      </c>
      <c r="F35" s="105" t="s">
        <v>103</v>
      </c>
      <c r="G35" s="105" t="s">
        <v>104</v>
      </c>
    </row>
    <row r="36" spans="3:7" x14ac:dyDescent="0.25">
      <c r="C36" s="32">
        <v>33</v>
      </c>
      <c r="D36" s="105" t="str">
        <f t="shared" ref="D36:D69" si="1">INDEX($E$4:$G$504,$C36,$A$1)</f>
        <v>Coefficiente di deflusso del terreno medio Ψa</v>
      </c>
      <c r="E36" s="105" t="s">
        <v>105</v>
      </c>
      <c r="F36" s="105" t="s">
        <v>106</v>
      </c>
      <c r="G36" s="105" t="s">
        <v>107</v>
      </c>
    </row>
    <row r="37" spans="3:7" x14ac:dyDescent="0.25">
      <c r="C37" s="32">
        <v>34</v>
      </c>
      <c r="D37" s="105">
        <f t="shared" si="1"/>
        <v>0</v>
      </c>
    </row>
    <row r="38" spans="3:7" ht="30" x14ac:dyDescent="0.25">
      <c r="C38" s="32">
        <v>35</v>
      </c>
      <c r="D38" s="105" t="str">
        <f t="shared" si="1"/>
        <v>Il requisito obbligatorio Minergie-Quartiere di Ψa ≤ 15 % è soddisfatto?</v>
      </c>
      <c r="E38" s="105" t="s">
        <v>108</v>
      </c>
      <c r="F38" s="105" t="s">
        <v>109</v>
      </c>
      <c r="G38" s="105" t="s">
        <v>110</v>
      </c>
    </row>
    <row r="39" spans="3:7" ht="30" x14ac:dyDescent="0.25">
      <c r="C39" s="32">
        <v>36</v>
      </c>
      <c r="D39" s="105" t="str">
        <f t="shared" si="1"/>
        <v>Questo valore è determinate per la certificazione Minergie-Quartiere.</v>
      </c>
      <c r="E39" s="105" t="s">
        <v>111</v>
      </c>
      <c r="F39" s="105" t="s">
        <v>112</v>
      </c>
      <c r="G39" s="105" t="s">
        <v>113</v>
      </c>
    </row>
    <row r="40" spans="3:7" x14ac:dyDescent="0.25">
      <c r="C40" s="32">
        <v>37</v>
      </c>
      <c r="D40" s="105" t="str">
        <f t="shared" si="1"/>
        <v>Informazioni sui tipi di superficie</v>
      </c>
      <c r="E40" s="105" t="s">
        <v>114</v>
      </c>
      <c r="F40" s="105" t="s">
        <v>115</v>
      </c>
      <c r="G40" s="105" t="s">
        <v>116</v>
      </c>
    </row>
    <row r="41" spans="3:7" x14ac:dyDescent="0.25">
      <c r="C41" s="32">
        <v>38</v>
      </c>
      <c r="D41" s="105" t="str">
        <f t="shared" si="1"/>
        <v>Tipo di superficie</v>
      </c>
      <c r="E41" s="105" t="s">
        <v>117</v>
      </c>
      <c r="F41" s="105" t="s">
        <v>46</v>
      </c>
      <c r="G41" s="105" t="s">
        <v>47</v>
      </c>
    </row>
    <row r="42" spans="3:7" ht="30" x14ac:dyDescent="0.25">
      <c r="C42" s="32">
        <v>39</v>
      </c>
      <c r="D42" s="105" t="str">
        <f t="shared" si="1"/>
        <v>Coefficiente di deflusso annuale</v>
      </c>
      <c r="E42" s="105" t="s">
        <v>118</v>
      </c>
      <c r="F42" s="105" t="s">
        <v>119</v>
      </c>
      <c r="G42" s="105" t="s">
        <v>120</v>
      </c>
    </row>
    <row r="43" spans="3:7" ht="30" x14ac:dyDescent="0.25">
      <c r="C43" s="32">
        <v>40</v>
      </c>
      <c r="D43" s="105" t="str">
        <f>INDEX($E$4:$G$504,$C43,$A$1)</f>
        <v>Coefficiente di deflusso di picco (secondo SN 592 000, cifra 7.3.4; colonna "moderato")</v>
      </c>
      <c r="E43" s="105" t="s">
        <v>121</v>
      </c>
      <c r="F43" s="105" t="s">
        <v>122</v>
      </c>
      <c r="G43" s="105" t="s">
        <v>123</v>
      </c>
    </row>
    <row r="44" spans="3:7" x14ac:dyDescent="0.25">
      <c r="C44" s="32">
        <v>41</v>
      </c>
      <c r="D44" s="105" t="str">
        <f t="shared" si="1"/>
        <v>Vuoto</v>
      </c>
      <c r="E44" s="105" t="s">
        <v>124</v>
      </c>
      <c r="F44" s="105" t="s">
        <v>125</v>
      </c>
      <c r="G44" s="105" t="s">
        <v>126</v>
      </c>
    </row>
    <row r="45" spans="3:7" x14ac:dyDescent="0.25">
      <c r="C45" s="32">
        <v>42</v>
      </c>
      <c r="D45" s="105" t="str">
        <f t="shared" si="1"/>
        <v>Tetti</v>
      </c>
      <c r="E45" s="105" t="s">
        <v>127</v>
      </c>
      <c r="F45" s="105" t="s">
        <v>128</v>
      </c>
      <c r="G45" s="105" t="s">
        <v>129</v>
      </c>
    </row>
    <row r="46" spans="3:7" x14ac:dyDescent="0.25">
      <c r="C46" s="32">
        <v>43</v>
      </c>
      <c r="D46" s="105" t="str">
        <f t="shared" si="1"/>
        <v>Tetti a falde e piani senza struttura (tetto nudo)</v>
      </c>
      <c r="E46" s="105" t="s">
        <v>130</v>
      </c>
      <c r="F46" s="105" t="s">
        <v>131</v>
      </c>
      <c r="G46" s="105" t="s">
        <v>132</v>
      </c>
    </row>
    <row r="47" spans="3:7" ht="30" x14ac:dyDescent="0.25">
      <c r="C47" s="32">
        <v>44</v>
      </c>
      <c r="D47" s="105" t="str">
        <f t="shared" si="1"/>
        <v>Tetto piano con ghiaia (indipendentemente dallo spessore della struttura)</v>
      </c>
      <c r="E47" s="105" t="s">
        <v>133</v>
      </c>
      <c r="F47" s="105" t="s">
        <v>134</v>
      </c>
      <c r="G47" s="105" t="s">
        <v>135</v>
      </c>
    </row>
    <row r="48" spans="3:7" x14ac:dyDescent="0.25">
      <c r="C48" s="32">
        <v>45</v>
      </c>
      <c r="D48" s="105" t="str">
        <f t="shared" si="1"/>
        <v>Tetto piano inverdito, struttura ≤ 10 cm</v>
      </c>
      <c r="E48" s="105" t="s">
        <v>136</v>
      </c>
      <c r="F48" s="105" t="s">
        <v>137</v>
      </c>
      <c r="G48" s="105" t="s">
        <v>138</v>
      </c>
    </row>
    <row r="49" spans="3:7" x14ac:dyDescent="0.25">
      <c r="C49" s="32">
        <v>46</v>
      </c>
      <c r="D49" s="105" t="str">
        <f t="shared" si="1"/>
        <v>Tetto piano inverdito, struttura &gt; 10 - 15 cm</v>
      </c>
      <c r="E49" s="105" t="s">
        <v>139</v>
      </c>
      <c r="F49" s="105" t="s">
        <v>140</v>
      </c>
      <c r="G49" s="105" t="s">
        <v>141</v>
      </c>
    </row>
    <row r="50" spans="3:7" x14ac:dyDescent="0.25">
      <c r="C50" s="32">
        <v>47</v>
      </c>
      <c r="D50" s="105" t="str">
        <f t="shared" si="1"/>
        <v>Tetto piano inverdito, struttura &gt; 15 - 25 cm</v>
      </c>
      <c r="E50" s="105" t="s">
        <v>142</v>
      </c>
      <c r="F50" s="105" t="s">
        <v>143</v>
      </c>
      <c r="G50" s="105" t="s">
        <v>144</v>
      </c>
    </row>
    <row r="51" spans="3:7" x14ac:dyDescent="0.25">
      <c r="C51" s="32">
        <v>48</v>
      </c>
      <c r="D51" s="105" t="str">
        <f t="shared" si="1"/>
        <v>Tetto piano inverdito, struttura &gt; 25 - 50 cm</v>
      </c>
      <c r="E51" s="105" t="s">
        <v>145</v>
      </c>
      <c r="F51" s="105" t="s">
        <v>146</v>
      </c>
      <c r="G51" s="105" t="s">
        <v>147</v>
      </c>
    </row>
    <row r="52" spans="3:7" x14ac:dyDescent="0.25">
      <c r="C52" s="32">
        <v>49</v>
      </c>
      <c r="D52" s="105" t="str">
        <f t="shared" si="1"/>
        <v>Tetto piano inverdito, struttura &gt; 50 cm</v>
      </c>
      <c r="E52" s="105" t="s">
        <v>148</v>
      </c>
      <c r="F52" s="105" t="s">
        <v>149</v>
      </c>
      <c r="G52" s="105" t="s">
        <v>150</v>
      </c>
    </row>
    <row r="53" spans="3:7" x14ac:dyDescent="0.25">
      <c r="C53" s="32">
        <v>50</v>
      </c>
      <c r="D53" s="105" t="str">
        <f t="shared" si="1"/>
        <v>Rivestimento in ghiaia, massicciata</v>
      </c>
      <c r="E53" s="105" t="s">
        <v>151</v>
      </c>
      <c r="F53" s="105" t="s">
        <v>152</v>
      </c>
      <c r="G53" s="105" t="s">
        <v>153</v>
      </c>
    </row>
    <row r="54" spans="3:7" ht="30" x14ac:dyDescent="0.25">
      <c r="C54" s="32">
        <v>51</v>
      </c>
      <c r="D54" s="105" t="str">
        <f t="shared" si="1"/>
        <v>Rivestimento in ghiaia sciolta, prato su ghiaia, prato su ghiaia fiorito</v>
      </c>
      <c r="E54" s="105" t="s">
        <v>154</v>
      </c>
      <c r="F54" s="105" t="s">
        <v>155</v>
      </c>
      <c r="G54" s="105" t="s">
        <v>156</v>
      </c>
    </row>
    <row r="55" spans="3:7" x14ac:dyDescent="0.25">
      <c r="C55" s="32">
        <v>52</v>
      </c>
      <c r="D55" s="105" t="str">
        <f t="shared" si="1"/>
        <v>Rivestimento permeabile</v>
      </c>
      <c r="E55" s="105" t="s">
        <v>157</v>
      </c>
      <c r="F55" s="105" t="s">
        <v>158</v>
      </c>
      <c r="G55" s="105" t="s">
        <v>159</v>
      </c>
    </row>
    <row r="56" spans="3:7" x14ac:dyDescent="0.25">
      <c r="C56" s="32">
        <v>53</v>
      </c>
      <c r="D56" s="105" t="str">
        <f t="shared" si="1"/>
        <v>Pavimentazione in pietra con posa legata</v>
      </c>
      <c r="E56" s="105" t="s">
        <v>160</v>
      </c>
      <c r="F56" s="105" t="s">
        <v>161</v>
      </c>
      <c r="G56" s="105" t="s">
        <v>162</v>
      </c>
    </row>
    <row r="57" spans="3:7" ht="30" x14ac:dyDescent="0.25">
      <c r="C57" s="32">
        <v>54</v>
      </c>
      <c r="D57" s="105" t="str">
        <f t="shared" si="1"/>
        <v>Pavimentazione in pietra con posa libera e fughe riempite con ghiaia (percentuale di fughe 3-6%)</v>
      </c>
      <c r="E57" s="105" t="s">
        <v>163</v>
      </c>
      <c r="F57" s="105" t="s">
        <v>164</v>
      </c>
      <c r="G57" s="105" t="s">
        <v>165</v>
      </c>
    </row>
    <row r="58" spans="3:7" ht="30" x14ac:dyDescent="0.25">
      <c r="C58" s="32">
        <v>55</v>
      </c>
      <c r="D58" s="105" t="str">
        <f t="shared" si="1"/>
        <v>Pavimentazione in pietra con posa libera e fughe riempite con ghiaia (percentuale di fughe 6-12%)</v>
      </c>
      <c r="E58" s="105" t="s">
        <v>166</v>
      </c>
      <c r="F58" s="105" t="s">
        <v>167</v>
      </c>
      <c r="G58" s="105" t="s">
        <v>168</v>
      </c>
    </row>
    <row r="59" spans="3:7" ht="30" x14ac:dyDescent="0.25">
      <c r="C59" s="32">
        <v>56</v>
      </c>
      <c r="D59" s="105" t="str">
        <f t="shared" si="1"/>
        <v>Pavimentazione permeabile all'acqua, pietre drenanti</v>
      </c>
      <c r="E59" s="105" t="s">
        <v>169</v>
      </c>
      <c r="F59" s="105" t="s">
        <v>170</v>
      </c>
      <c r="G59" s="105" t="s">
        <v>171</v>
      </c>
    </row>
    <row r="60" spans="3:7" x14ac:dyDescent="0.25">
      <c r="C60" s="32">
        <v>57</v>
      </c>
      <c r="D60" s="105" t="str">
        <f t="shared" si="1"/>
        <v>Pavimento in pietre inerbanti</v>
      </c>
      <c r="E60" s="105" t="s">
        <v>172</v>
      </c>
      <c r="F60" s="105" t="s">
        <v>173</v>
      </c>
      <c r="G60" s="105" t="s">
        <v>174</v>
      </c>
    </row>
    <row r="61" spans="3:7" ht="30" x14ac:dyDescent="0.25">
      <c r="C61" s="32">
        <v>58</v>
      </c>
      <c r="D61" s="105" t="str">
        <f t="shared" si="1"/>
        <v>Superfici sportive con tubazioni di drenaggio: superfici in materiale sintetico, erba sintetica</v>
      </c>
      <c r="E61" s="105" t="s">
        <v>175</v>
      </c>
      <c r="F61" s="105" t="s">
        <v>176</v>
      </c>
      <c r="G61" s="105" t="s">
        <v>177</v>
      </c>
    </row>
    <row r="62" spans="3:7" ht="30" x14ac:dyDescent="0.25">
      <c r="C62" s="32">
        <v>59</v>
      </c>
      <c r="D62" s="105" t="str">
        <f t="shared" si="1"/>
        <v>Superfici sportive con tubazioni di drenaggio: superfici inerbanti</v>
      </c>
      <c r="E62" s="105" t="s">
        <v>178</v>
      </c>
      <c r="F62" s="105" t="s">
        <v>179</v>
      </c>
      <c r="G62" s="105" t="s">
        <v>180</v>
      </c>
    </row>
    <row r="63" spans="3:7" ht="30" x14ac:dyDescent="0.25">
      <c r="C63" s="32">
        <v>60</v>
      </c>
      <c r="D63" s="105" t="str">
        <f t="shared" si="1"/>
        <v>Superfici inerbanti/erbose e giardini: terreno pianeggiante</v>
      </c>
      <c r="E63" s="105" t="s">
        <v>181</v>
      </c>
      <c r="F63" s="105" t="s">
        <v>182</v>
      </c>
      <c r="G63" s="105" t="s">
        <v>183</v>
      </c>
    </row>
    <row r="64" spans="3:7" ht="30" x14ac:dyDescent="0.25">
      <c r="C64" s="32">
        <v>61</v>
      </c>
      <c r="D64" s="105" t="str">
        <f t="shared" si="1"/>
        <v>Superfici inerbanti/erbose e giardini: terreno in pendenza</v>
      </c>
      <c r="E64" s="105" t="s">
        <v>184</v>
      </c>
      <c r="F64" s="105" t="s">
        <v>185</v>
      </c>
      <c r="G64" s="105" t="s">
        <v>186</v>
      </c>
    </row>
    <row r="65" spans="3:7" x14ac:dyDescent="0.25">
      <c r="C65" s="32">
        <v>62</v>
      </c>
      <c r="D65" s="105" t="str">
        <f t="shared" si="1"/>
        <v>Superfici verdi</v>
      </c>
      <c r="E65" s="105" t="s">
        <v>187</v>
      </c>
      <c r="F65" s="105" t="s">
        <v>188</v>
      </c>
      <c r="G65" s="105" t="s">
        <v>189</v>
      </c>
    </row>
    <row r="66" spans="3:7" x14ac:dyDescent="0.25">
      <c r="C66" s="32">
        <v>63</v>
      </c>
      <c r="D66" s="105" t="str">
        <f t="shared" si="1"/>
        <v>Superfici sportive</v>
      </c>
      <c r="E66" s="105" t="s">
        <v>190</v>
      </c>
      <c r="F66" s="105" t="s">
        <v>191</v>
      </c>
      <c r="G66" s="105" t="s">
        <v>192</v>
      </c>
    </row>
    <row r="67" spans="3:7" x14ac:dyDescent="0.25">
      <c r="C67" s="32">
        <v>64</v>
      </c>
      <c r="D67" s="105" t="str">
        <f t="shared" si="1"/>
        <v>Rivestimento duro</v>
      </c>
      <c r="E67" s="105" t="s">
        <v>193</v>
      </c>
      <c r="F67" s="105" t="s">
        <v>194</v>
      </c>
      <c r="G67" s="105" t="s">
        <v>195</v>
      </c>
    </row>
    <row r="68" spans="3:7" x14ac:dyDescent="0.25">
      <c r="C68" s="32">
        <v>65</v>
      </c>
      <c r="D68" s="105" t="str">
        <f t="shared" si="1"/>
        <v>Superfici impermeabili</v>
      </c>
      <c r="E68" s="105" t="s">
        <v>196</v>
      </c>
      <c r="F68" s="105" t="s">
        <v>197</v>
      </c>
      <c r="G68" s="105" t="s">
        <v>198</v>
      </c>
    </row>
    <row r="69" spans="3:7" x14ac:dyDescent="0.25">
      <c r="C69" s="32">
        <v>66</v>
      </c>
      <c r="D69" s="105" t="str">
        <f t="shared" si="1"/>
        <v>Inserimento</v>
      </c>
      <c r="E69" s="105" t="s">
        <v>199</v>
      </c>
      <c r="F69" s="105" t="s">
        <v>200</v>
      </c>
      <c r="G69" s="105" t="s">
        <v>201</v>
      </c>
    </row>
    <row r="70" spans="3:7" ht="30" x14ac:dyDescent="0.25">
      <c r="C70" s="32">
        <v>67</v>
      </c>
      <c r="D70" s="105" t="str">
        <f t="shared" ref="D70:D101" si="2">INDEX($E$4:$G$504,$C70,$A$1)</f>
        <v>Si prega di inserire tutte le superfici parziali (somma delle superfici parziali &lt; superficie totale)</v>
      </c>
      <c r="E70" s="105" t="s">
        <v>202</v>
      </c>
      <c r="F70" s="105" t="s">
        <v>203</v>
      </c>
      <c r="G70" s="105" t="s">
        <v>204</v>
      </c>
    </row>
    <row r="71" spans="3:7" x14ac:dyDescent="0.25">
      <c r="C71" s="32">
        <v>68</v>
      </c>
      <c r="D71" s="105" t="str">
        <f t="shared" si="2"/>
        <v>Si</v>
      </c>
      <c r="E71" s="105" t="s">
        <v>205</v>
      </c>
      <c r="F71" s="105" t="s">
        <v>206</v>
      </c>
      <c r="G71" s="105" t="s">
        <v>207</v>
      </c>
    </row>
    <row r="72" spans="3:7" x14ac:dyDescent="0.25">
      <c r="C72" s="32">
        <v>69</v>
      </c>
      <c r="D72" s="105" t="str">
        <f t="shared" si="2"/>
        <v>No</v>
      </c>
      <c r="E72" s="105" t="s">
        <v>208</v>
      </c>
      <c r="F72" s="105" t="s">
        <v>209</v>
      </c>
      <c r="G72" s="105" t="s">
        <v>210</v>
      </c>
    </row>
    <row r="73" spans="3:7" x14ac:dyDescent="0.25">
      <c r="C73" s="32">
        <v>70</v>
      </c>
      <c r="D73" s="105">
        <f t="shared" si="2"/>
        <v>0</v>
      </c>
    </row>
    <row r="74" spans="3:7" x14ac:dyDescent="0.25">
      <c r="C74" s="32">
        <v>71</v>
      </c>
      <c r="D74" s="105">
        <f t="shared" si="2"/>
        <v>0</v>
      </c>
    </row>
    <row r="75" spans="3:7" x14ac:dyDescent="0.25">
      <c r="C75" s="32">
        <v>72</v>
      </c>
      <c r="D75" s="105">
        <f t="shared" si="2"/>
        <v>0</v>
      </c>
    </row>
    <row r="76" spans="3:7" x14ac:dyDescent="0.25">
      <c r="C76" s="32">
        <v>73</v>
      </c>
      <c r="D76" s="105">
        <f t="shared" si="2"/>
        <v>0</v>
      </c>
    </row>
    <row r="77" spans="3:7" x14ac:dyDescent="0.25">
      <c r="C77" s="32">
        <v>74</v>
      </c>
      <c r="D77" s="105">
        <f t="shared" si="2"/>
        <v>0</v>
      </c>
    </row>
    <row r="78" spans="3:7" x14ac:dyDescent="0.25">
      <c r="C78" s="32">
        <v>75</v>
      </c>
      <c r="D78" s="105">
        <f t="shared" si="2"/>
        <v>0</v>
      </c>
    </row>
    <row r="79" spans="3:7" x14ac:dyDescent="0.25">
      <c r="C79" s="32">
        <v>76</v>
      </c>
      <c r="D79" s="105">
        <f t="shared" si="2"/>
        <v>0</v>
      </c>
    </row>
    <row r="80" spans="3:7" x14ac:dyDescent="0.25">
      <c r="C80" s="32">
        <v>77</v>
      </c>
      <c r="D80" s="105">
        <f t="shared" si="2"/>
        <v>0</v>
      </c>
    </row>
    <row r="81" spans="3:4" x14ac:dyDescent="0.25">
      <c r="C81" s="32">
        <v>78</v>
      </c>
      <c r="D81" s="105">
        <f t="shared" si="2"/>
        <v>0</v>
      </c>
    </row>
    <row r="82" spans="3:4" x14ac:dyDescent="0.25">
      <c r="C82" s="32">
        <v>79</v>
      </c>
      <c r="D82" s="105">
        <f t="shared" si="2"/>
        <v>0</v>
      </c>
    </row>
    <row r="83" spans="3:4" x14ac:dyDescent="0.25">
      <c r="C83" s="32">
        <v>80</v>
      </c>
      <c r="D83" s="105">
        <f t="shared" si="2"/>
        <v>0</v>
      </c>
    </row>
    <row r="84" spans="3:4" x14ac:dyDescent="0.25">
      <c r="C84" s="32">
        <v>81</v>
      </c>
      <c r="D84" s="105">
        <f t="shared" si="2"/>
        <v>0</v>
      </c>
    </row>
    <row r="85" spans="3:4" x14ac:dyDescent="0.25">
      <c r="C85" s="32">
        <v>82</v>
      </c>
      <c r="D85" s="105">
        <f t="shared" si="2"/>
        <v>0</v>
      </c>
    </row>
    <row r="86" spans="3:4" x14ac:dyDescent="0.25">
      <c r="C86" s="32">
        <v>83</v>
      </c>
      <c r="D86" s="105">
        <f t="shared" si="2"/>
        <v>0</v>
      </c>
    </row>
    <row r="87" spans="3:4" x14ac:dyDescent="0.25">
      <c r="C87" s="32">
        <v>84</v>
      </c>
      <c r="D87" s="105">
        <f t="shared" si="2"/>
        <v>0</v>
      </c>
    </row>
    <row r="88" spans="3:4" x14ac:dyDescent="0.25">
      <c r="C88" s="32">
        <v>85</v>
      </c>
      <c r="D88" s="105">
        <f t="shared" si="2"/>
        <v>0</v>
      </c>
    </row>
    <row r="89" spans="3:4" x14ac:dyDescent="0.25">
      <c r="C89" s="32">
        <v>86</v>
      </c>
      <c r="D89" s="105">
        <f t="shared" si="2"/>
        <v>0</v>
      </c>
    </row>
    <row r="90" spans="3:4" x14ac:dyDescent="0.25">
      <c r="C90" s="32">
        <v>87</v>
      </c>
      <c r="D90" s="105">
        <f t="shared" si="2"/>
        <v>0</v>
      </c>
    </row>
    <row r="91" spans="3:4" x14ac:dyDescent="0.25">
      <c r="C91" s="32">
        <v>88</v>
      </c>
      <c r="D91" s="105">
        <f t="shared" si="2"/>
        <v>0</v>
      </c>
    </row>
    <row r="92" spans="3:4" x14ac:dyDescent="0.25">
      <c r="C92" s="32">
        <v>89</v>
      </c>
      <c r="D92" s="105">
        <f t="shared" si="2"/>
        <v>0</v>
      </c>
    </row>
    <row r="93" spans="3:4" x14ac:dyDescent="0.25">
      <c r="C93" s="32">
        <v>90</v>
      </c>
      <c r="D93" s="105">
        <f t="shared" si="2"/>
        <v>0</v>
      </c>
    </row>
    <row r="94" spans="3:4" x14ac:dyDescent="0.25">
      <c r="C94" s="32">
        <v>91</v>
      </c>
      <c r="D94" s="105">
        <f t="shared" si="2"/>
        <v>0</v>
      </c>
    </row>
    <row r="95" spans="3:4" x14ac:dyDescent="0.25">
      <c r="C95" s="32">
        <v>92</v>
      </c>
      <c r="D95" s="105">
        <f t="shared" si="2"/>
        <v>0</v>
      </c>
    </row>
    <row r="96" spans="3:4" x14ac:dyDescent="0.25">
      <c r="C96" s="32">
        <v>93</v>
      </c>
      <c r="D96" s="105">
        <f t="shared" si="2"/>
        <v>0</v>
      </c>
    </row>
    <row r="97" spans="3:4" x14ac:dyDescent="0.25">
      <c r="C97" s="32">
        <v>94</v>
      </c>
      <c r="D97" s="105">
        <f t="shared" si="2"/>
        <v>0</v>
      </c>
    </row>
    <row r="98" spans="3:4" x14ac:dyDescent="0.25">
      <c r="C98" s="32">
        <v>95</v>
      </c>
      <c r="D98" s="105">
        <f t="shared" si="2"/>
        <v>0</v>
      </c>
    </row>
    <row r="99" spans="3:4" x14ac:dyDescent="0.25">
      <c r="C99" s="32">
        <v>96</v>
      </c>
      <c r="D99" s="105">
        <f t="shared" si="2"/>
        <v>0</v>
      </c>
    </row>
    <row r="100" spans="3:4" x14ac:dyDescent="0.25">
      <c r="C100" s="32">
        <v>97</v>
      </c>
      <c r="D100" s="105">
        <f t="shared" si="2"/>
        <v>0</v>
      </c>
    </row>
    <row r="101" spans="3:4" x14ac:dyDescent="0.25">
      <c r="C101" s="32">
        <v>98</v>
      </c>
      <c r="D101" s="105">
        <f t="shared" si="2"/>
        <v>0</v>
      </c>
    </row>
  </sheetData>
  <dataValidations count="1">
    <dataValidation type="list" allowBlank="1" showInputMessage="1" showErrorMessage="1" sqref="C1" xr:uid="{F6AF499B-AC62-4D51-877C-F7B04CAE70BF}">
      <formula1>$H$1:$H$3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 xmlns="19415a2c-3045-4769-8042-b2d573daa356">SKCW24DMUQ4M-227545371-645999</_dlc_DocId>
    <_dlc_DocIdUrl xmlns="19415a2c-3045-4769-8042-b2d573daa356">
      <Url>https://mst239701.sharepoint.com/sites/Files/_layouts/15/DocIdRedir.aspx?ID=SKCW24DMUQ4M-227545371-645999</Url>
      <Description>SKCW24DMUQ4M-227545371-645999</Description>
    </_dlc_DocIdUrl>
  </documentManagement>
</p:properties>
</file>

<file path=customXml/itemProps1.xml><?xml version="1.0" encoding="utf-8"?>
<ds:datastoreItem xmlns:ds="http://schemas.openxmlformats.org/officeDocument/2006/customXml" ds:itemID="{1AE4F781-D41F-4A3B-BB3C-FD1D2CF8E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CB319-DB57-43F2-A5DB-466EDD6080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70DD82D-D0BE-48AC-9DA8-089F64529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E9EE7D-A41A-4D29-815E-291B58BBF8EE}">
  <ds:schemaRefs>
    <ds:schemaRef ds:uri="http://schemas.microsoft.com/office/2006/metadata/properties"/>
    <ds:schemaRef ds:uri="http://schemas.microsoft.com/office/infopath/2007/PartnerControls"/>
    <ds:schemaRef ds:uri="f9ded8a6-640d-4e2b-81aa-3f415abfbf2d"/>
    <ds:schemaRef ds:uri="19415a2c-3045-4769-8042-b2d573daa3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</vt:lpstr>
      <vt:lpstr>Uebersetzung</vt:lpstr>
      <vt:lpstr>Eingabe!Druckbereich</vt:lpstr>
      <vt:lpstr>Schrägdach</vt:lpstr>
    </vt:vector>
  </TitlesOfParts>
  <Manager/>
  <Company>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Balmer</dc:creator>
  <cp:keywords/>
  <dc:description/>
  <cp:lastModifiedBy>Stefanie Steiner | Minergie</cp:lastModifiedBy>
  <cp:revision/>
  <dcterms:created xsi:type="dcterms:W3CDTF">2014-06-11T08:47:49Z</dcterms:created>
  <dcterms:modified xsi:type="dcterms:W3CDTF">2026-01-05T11:06:02Z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373bb4e8-693e-412e-8446-92e4867627a8</vt:lpwstr>
  </property>
  <property fmtid="{D5CDD505-2E9C-101B-9397-08002B2CF9AE}" pid="4" name="MediaServiceImageTags">
    <vt:lpwstr/>
  </property>
</Properties>
</file>